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-120" yWindow="-120" windowWidth="15480" windowHeight="11640" tabRatio="948"/>
  </bookViews>
  <sheets>
    <sheet name="titulni list" sheetId="3" r:id="rId1"/>
    <sheet name="750 M FINÁLNÍ" sheetId="17" r:id="rId2"/>
    <sheet name="500 m FINÁLNÍ" sheetId="18" r:id="rId3"/>
    <sheet name="250m FINÁLNÍ" sheetId="19" r:id="rId4"/>
  </sheets>
  <calcPr calcId="92512"/>
</workbook>
</file>

<file path=xl/calcChain.xml><?xml version="1.0" encoding="utf-8"?>
<calcChain xmlns="http://schemas.openxmlformats.org/spreadsheetml/2006/main">
  <c r="H3" i="18"/>
  <c r="H4"/>
  <c r="H5"/>
  <c r="H6"/>
  <c r="H7"/>
  <c r="H8"/>
  <c r="H9"/>
  <c r="H10"/>
  <c r="H11"/>
  <c r="H12"/>
  <c r="H13"/>
  <c r="H14"/>
  <c r="H15"/>
  <c r="H16"/>
  <c r="H17"/>
  <c r="H18"/>
  <c r="H19"/>
  <c r="H20"/>
  <c r="H21"/>
  <c r="H22"/>
  <c r="H3" i="17"/>
  <c r="H4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C29" i="3"/>
  <c r="D29"/>
  <c r="E29"/>
  <c r="C30"/>
  <c r="D30"/>
  <c r="E30"/>
  <c r="C31"/>
  <c r="D31"/>
  <c r="E31"/>
  <c r="C32"/>
  <c r="D32"/>
  <c r="E32"/>
  <c r="C33"/>
  <c r="D33"/>
  <c r="E33"/>
  <c r="F36"/>
  <c r="F37"/>
  <c r="F38"/>
  <c r="F39"/>
  <c r="F40"/>
  <c r="F41"/>
  <c r="F42"/>
  <c r="F43"/>
  <c r="F44"/>
  <c r="F45"/>
  <c r="F46"/>
  <c r="F47"/>
  <c r="F48"/>
  <c r="F49"/>
  <c r="F50"/>
  <c r="F51"/>
</calcChain>
</file>

<file path=xl/sharedStrings.xml><?xml version="1.0" encoding="utf-8"?>
<sst xmlns="http://schemas.openxmlformats.org/spreadsheetml/2006/main" count="525" uniqueCount="326">
  <si>
    <t>33. ročník soutěže zimních plavců na řece Moravě</t>
  </si>
  <si>
    <t>Místo konání:</t>
  </si>
  <si>
    <t>Olomouc, řeka Morava u mostu před restaurací Bristol</t>
  </si>
  <si>
    <t>Datum:</t>
  </si>
  <si>
    <t>25. února 2023</t>
  </si>
  <si>
    <t>Sponzor:</t>
  </si>
  <si>
    <t>OHL ŽS, a.s. Olomouc</t>
  </si>
  <si>
    <t>Pořadatel:</t>
  </si>
  <si>
    <t>TJ Hodolany, z.s. - oddíl DZP</t>
  </si>
  <si>
    <t>Ředitelka:</t>
  </si>
  <si>
    <t>Zdenka Páčová</t>
  </si>
  <si>
    <t>Vrchní rozhodčí:</t>
  </si>
  <si>
    <t>Michal Moravec</t>
  </si>
  <si>
    <t>Startér:</t>
  </si>
  <si>
    <t>Pomocný startér:</t>
  </si>
  <si>
    <t>Miloš Páč</t>
  </si>
  <si>
    <t>Cílový rozhodčí:</t>
  </si>
  <si>
    <t>Pavlína Spurná</t>
  </si>
  <si>
    <t>Časoměřič:</t>
  </si>
  <si>
    <r>
      <rPr>
        <b/>
        <sz val="10"/>
        <color indexed="8"/>
        <rFont val="Calibri"/>
        <family val="2"/>
      </rPr>
      <t>Prezence</t>
    </r>
    <r>
      <rPr>
        <sz val="10"/>
        <color indexed="8"/>
        <rFont val="Calibri"/>
        <family val="2"/>
      </rPr>
      <t>:</t>
    </r>
  </si>
  <si>
    <t>Zdenka Páčová, Jana Čeřovská</t>
  </si>
  <si>
    <t>Zpracování výsledků:</t>
  </si>
  <si>
    <t>Teplota vody:</t>
  </si>
  <si>
    <t>°C</t>
  </si>
  <si>
    <t>Teplota vzduchu:</t>
  </si>
  <si>
    <t>Počasí:</t>
  </si>
  <si>
    <t>Charakter trati:</t>
  </si>
  <si>
    <t>100, 250, 500 a 750 m po proudu, cíl v jednom místě</t>
  </si>
  <si>
    <t>bonifikace za pořadí na tratích 500 a 750 m</t>
  </si>
  <si>
    <t>Delegát:</t>
  </si>
  <si>
    <t>Jury:</t>
  </si>
  <si>
    <t>Asistence lékařská:</t>
  </si>
  <si>
    <t>zdravotní převozová služba Delta Olomouc</t>
  </si>
  <si>
    <t>lékařka MUDr. Jana Ferancová</t>
  </si>
  <si>
    <t>Vodní záchranáři:</t>
  </si>
  <si>
    <t>Luboš Chovan, Vratislav Čeřovský</t>
  </si>
  <si>
    <t>Účastníci na trati</t>
  </si>
  <si>
    <t>Muži</t>
  </si>
  <si>
    <t>Ženy</t>
  </si>
  <si>
    <t>Celkem</t>
  </si>
  <si>
    <t>z toho neklasifikováno</t>
  </si>
  <si>
    <t>100 m</t>
  </si>
  <si>
    <t>250 m</t>
  </si>
  <si>
    <t>500 m</t>
  </si>
  <si>
    <t>750 m</t>
  </si>
  <si>
    <t>CELKEM</t>
  </si>
  <si>
    <t>Přehled</t>
  </si>
  <si>
    <t>Zkr.</t>
  </si>
  <si>
    <t>Oddíl (klub)</t>
  </si>
  <si>
    <t>plavců</t>
  </si>
  <si>
    <t>bodů</t>
  </si>
  <si>
    <t>FiBr</t>
  </si>
  <si>
    <t>FIDES Brno</t>
  </si>
  <si>
    <t>I.PKO</t>
  </si>
  <si>
    <t>I. plavecký klub otužilců</t>
  </si>
  <si>
    <t>Haná</t>
  </si>
  <si>
    <t>Haná Prostějov</t>
  </si>
  <si>
    <t>ČOUPr</t>
  </si>
  <si>
    <t>Česká otužilecká unie</t>
  </si>
  <si>
    <t>SoHK</t>
  </si>
  <si>
    <t>Sokol Hradec Králové</t>
  </si>
  <si>
    <t>SoNP</t>
  </si>
  <si>
    <t>Karavana otužilců Nová Paka</t>
  </si>
  <si>
    <t>SpCh</t>
  </si>
  <si>
    <t>Spartak Choceň</t>
  </si>
  <si>
    <t>SCPAP</t>
  </si>
  <si>
    <t>Sport Club Plavecký areál Pardubice</t>
  </si>
  <si>
    <t>JPK</t>
  </si>
  <si>
    <t>Jihlavský plavecký klub AXIS</t>
  </si>
  <si>
    <t>PKZá</t>
  </si>
  <si>
    <t>Plavecký klub Zábřeh</t>
  </si>
  <si>
    <t>TJHod</t>
  </si>
  <si>
    <t>TJ Hodolany DZP</t>
  </si>
  <si>
    <t>KSOPl</t>
  </si>
  <si>
    <t>Klub sportovního otužování Plzeň</t>
  </si>
  <si>
    <t>SKZn</t>
  </si>
  <si>
    <t>Sportovní klub ZP Znojmo</t>
  </si>
  <si>
    <t>TJTá</t>
  </si>
  <si>
    <t>TJ Tábor</t>
  </si>
  <si>
    <t>SyPa</t>
  </si>
  <si>
    <t>TJ Syntezia Pardubice</t>
  </si>
  <si>
    <t>Olomo</t>
  </si>
  <si>
    <t>nereg. Olomouc</t>
  </si>
  <si>
    <t>s.č.</t>
  </si>
  <si>
    <t>jméno</t>
  </si>
  <si>
    <t>r.n.</t>
  </si>
  <si>
    <t>klub</t>
  </si>
  <si>
    <t>UnOl</t>
  </si>
  <si>
    <t>čas</t>
  </si>
  <si>
    <t>NOVÁKOVÁ</t>
  </si>
  <si>
    <t>Renata</t>
  </si>
  <si>
    <t>OKURKOVÁ</t>
  </si>
  <si>
    <t>Magda</t>
  </si>
  <si>
    <t>VZATKOVÁ</t>
  </si>
  <si>
    <t>Eliška</t>
  </si>
  <si>
    <t>KAHÁNEK</t>
  </si>
  <si>
    <t>Stanislav</t>
  </si>
  <si>
    <t>BRAUNER</t>
  </si>
  <si>
    <t>Michal</t>
  </si>
  <si>
    <t>SPURNÁ</t>
  </si>
  <si>
    <t>Karolína</t>
  </si>
  <si>
    <t>VANDROVEC</t>
  </si>
  <si>
    <t>Aleš</t>
  </si>
  <si>
    <t>Dana</t>
  </si>
  <si>
    <t>MIKULÁŠEK</t>
  </si>
  <si>
    <t>Pavel</t>
  </si>
  <si>
    <t>SUCHOPA</t>
  </si>
  <si>
    <t>Radomír</t>
  </si>
  <si>
    <t>VÁLEK</t>
  </si>
  <si>
    <t>Petr</t>
  </si>
  <si>
    <t>KLUČKA</t>
  </si>
  <si>
    <t>Martin</t>
  </si>
  <si>
    <t>NEJEZCHLEBA</t>
  </si>
  <si>
    <t>Tomáš</t>
  </si>
  <si>
    <t>MIHOLA</t>
  </si>
  <si>
    <t>DUBSKÝ</t>
  </si>
  <si>
    <t>Milan</t>
  </si>
  <si>
    <t>SOHK</t>
  </si>
  <si>
    <t>EHL</t>
  </si>
  <si>
    <t>HRUBEŠ</t>
  </si>
  <si>
    <t>ČÁPOVÁ</t>
  </si>
  <si>
    <t>Markéta</t>
  </si>
  <si>
    <t>OPpČB</t>
  </si>
  <si>
    <t>ZEZULA</t>
  </si>
  <si>
    <t>František</t>
  </si>
  <si>
    <t>TYLICH</t>
  </si>
  <si>
    <t>Ladislav</t>
  </si>
  <si>
    <t>ŠAFAŘÍK</t>
  </si>
  <si>
    <t>Vít</t>
  </si>
  <si>
    <t>CRHA</t>
  </si>
  <si>
    <t>Jan</t>
  </si>
  <si>
    <t>HANÁČEK</t>
  </si>
  <si>
    <t>SPURNÝ</t>
  </si>
  <si>
    <t>Robert</t>
  </si>
  <si>
    <t>ŠVEC</t>
  </si>
  <si>
    <t>Jiří</t>
  </si>
  <si>
    <t>ZEMAN</t>
  </si>
  <si>
    <t>Jaroslav</t>
  </si>
  <si>
    <t>KULHEIM</t>
  </si>
  <si>
    <t>Lubomír</t>
  </si>
  <si>
    <t>LÁNÍČKOVÁ</t>
  </si>
  <si>
    <t>Ivona</t>
  </si>
  <si>
    <t>Jana</t>
  </si>
  <si>
    <t>MAŠOVÁ</t>
  </si>
  <si>
    <t>Jarmila</t>
  </si>
  <si>
    <t>NAJMANOVÁ</t>
  </si>
  <si>
    <t>Marcela</t>
  </si>
  <si>
    <t>TOMEČKA</t>
  </si>
  <si>
    <t>STEJSKAL</t>
  </si>
  <si>
    <t>HORÁČKOVÁ</t>
  </si>
  <si>
    <t>Veronika</t>
  </si>
  <si>
    <t>SELČAN</t>
  </si>
  <si>
    <t>Saša</t>
  </si>
  <si>
    <t>KRČ</t>
  </si>
  <si>
    <t>Vítězslav</t>
  </si>
  <si>
    <t>MATUTE PORTUGAL</t>
  </si>
  <si>
    <t>Andrea</t>
  </si>
  <si>
    <t>ŠIMEK</t>
  </si>
  <si>
    <t>SVOBODOVÁ</t>
  </si>
  <si>
    <t>NOVOTNÁ</t>
  </si>
  <si>
    <t>Ivana</t>
  </si>
  <si>
    <t>MATÝŠKOVÁ</t>
  </si>
  <si>
    <t>Hana</t>
  </si>
  <si>
    <t>TRLICA</t>
  </si>
  <si>
    <t>Josef</t>
  </si>
  <si>
    <t>MARTINÁK</t>
  </si>
  <si>
    <t>Nikolaj</t>
  </si>
  <si>
    <t>PKVs</t>
  </si>
  <si>
    <t>JEŽKOVÁ</t>
  </si>
  <si>
    <t>Gabriela</t>
  </si>
  <si>
    <t>VÁGENKNECHT</t>
  </si>
  <si>
    <t>UČŇOVÁ</t>
  </si>
  <si>
    <t>Alena</t>
  </si>
  <si>
    <t>SOLDÁN</t>
  </si>
  <si>
    <t>Luděk</t>
  </si>
  <si>
    <t>MAREK</t>
  </si>
  <si>
    <t>Ivan</t>
  </si>
  <si>
    <t>DEMLOVÁ</t>
  </si>
  <si>
    <t>TRNKAL</t>
  </si>
  <si>
    <t>MARKOVÁ</t>
  </si>
  <si>
    <t>Helena</t>
  </si>
  <si>
    <t>JŮZEK</t>
  </si>
  <si>
    <t>PASEKA</t>
  </si>
  <si>
    <t>Miloš</t>
  </si>
  <si>
    <t>KLEČKOVÁ</t>
  </si>
  <si>
    <t>Zina</t>
  </si>
  <si>
    <t>ŠPOTTOVÁ</t>
  </si>
  <si>
    <t>Adriana</t>
  </si>
  <si>
    <t>NĚMEC</t>
  </si>
  <si>
    <t>Roman</t>
  </si>
  <si>
    <t>ŠVRČKOVÁ</t>
  </si>
  <si>
    <t>Libuše</t>
  </si>
  <si>
    <t>HAAN</t>
  </si>
  <si>
    <t>Richard</t>
  </si>
  <si>
    <t>BENDOVÁ</t>
  </si>
  <si>
    <t>Petra</t>
  </si>
  <si>
    <t>PKZn</t>
  </si>
  <si>
    <t>KUKALOVÁ</t>
  </si>
  <si>
    <t>Eva</t>
  </si>
  <si>
    <t>MATĚJKA</t>
  </si>
  <si>
    <t>Antonín</t>
  </si>
  <si>
    <t>PAVÉZKOVÁ</t>
  </si>
  <si>
    <t>ORGONÍK</t>
  </si>
  <si>
    <t>Daniel</t>
  </si>
  <si>
    <t>VILÍM</t>
  </si>
  <si>
    <t>KUŘINA</t>
  </si>
  <si>
    <t>FINK</t>
  </si>
  <si>
    <t>KRSEK</t>
  </si>
  <si>
    <t>SKNá</t>
  </si>
  <si>
    <t>WEISS</t>
  </si>
  <si>
    <t>DOČKAL</t>
  </si>
  <si>
    <t>Radek</t>
  </si>
  <si>
    <t>SLAVÍK</t>
  </si>
  <si>
    <t>PINTA</t>
  </si>
  <si>
    <t>KOCIÁN</t>
  </si>
  <si>
    <t>KUBÍČEK</t>
  </si>
  <si>
    <t>Jaromír</t>
  </si>
  <si>
    <t>HANUŠ</t>
  </si>
  <si>
    <t>Bedřich</t>
  </si>
  <si>
    <t>FIALOVÁ</t>
  </si>
  <si>
    <t>Vladimíra</t>
  </si>
  <si>
    <t>HÁJKOVÁ</t>
  </si>
  <si>
    <t>Angelika</t>
  </si>
  <si>
    <t>SEJK</t>
  </si>
  <si>
    <t>PŘEDOTA</t>
  </si>
  <si>
    <t>ZÝKOVÁ</t>
  </si>
  <si>
    <t>KOLÁŘ</t>
  </si>
  <si>
    <t>Karel</t>
  </si>
  <si>
    <t>JUŘENOVÁ</t>
  </si>
  <si>
    <t>MARTÍNKOVÁ</t>
  </si>
  <si>
    <t>Jitka</t>
  </si>
  <si>
    <t>DRÁŽNÍK</t>
  </si>
  <si>
    <t>WEISSOVÁ</t>
  </si>
  <si>
    <t>Eleonora</t>
  </si>
  <si>
    <t>HAVLÍČEK</t>
  </si>
  <si>
    <t>KRÁL</t>
  </si>
  <si>
    <t>NĚMČÍKOVÁ</t>
  </si>
  <si>
    <t>Daniela</t>
  </si>
  <si>
    <t>TÜRKOTT</t>
  </si>
  <si>
    <t>HLÁVKA</t>
  </si>
  <si>
    <t>NĚMEČEK</t>
  </si>
  <si>
    <t>PŠENIČKA</t>
  </si>
  <si>
    <t>HAVEL</t>
  </si>
  <si>
    <t>JEŘÁBEK</t>
  </si>
  <si>
    <t>HESS</t>
  </si>
  <si>
    <t>Miroslav</t>
  </si>
  <si>
    <t>Iva</t>
  </si>
  <si>
    <t>BILOUS</t>
  </si>
  <si>
    <t>KoKa</t>
  </si>
  <si>
    <t>MAREČKOVÁ</t>
  </si>
  <si>
    <t>Anna</t>
  </si>
  <si>
    <t>SMUTNÝ</t>
  </si>
  <si>
    <t>OtžČT</t>
  </si>
  <si>
    <t>HANÁČKOVÁ BICKOVÁ</t>
  </si>
  <si>
    <t>Lucie</t>
  </si>
  <si>
    <t>BLECHA</t>
  </si>
  <si>
    <t>Dalibor</t>
  </si>
  <si>
    <t>ČÁP</t>
  </si>
  <si>
    <t>Miloslav</t>
  </si>
  <si>
    <t>LAVIČKA</t>
  </si>
  <si>
    <t>POKORNÁ</t>
  </si>
  <si>
    <t>Štěpánka</t>
  </si>
  <si>
    <t>LINK</t>
  </si>
  <si>
    <t>Viktor</t>
  </si>
  <si>
    <t>DZUBA</t>
  </si>
  <si>
    <t>Andrej</t>
  </si>
  <si>
    <t>ČTVRTNÍČEK</t>
  </si>
  <si>
    <t>LOOSELEY</t>
  </si>
  <si>
    <t>Vendula</t>
  </si>
  <si>
    <t>ZAPLETAL</t>
  </si>
  <si>
    <t>Zdeněk</t>
  </si>
  <si>
    <t>FLEISSIGOVÁ</t>
  </si>
  <si>
    <t>Barbora</t>
  </si>
  <si>
    <t>ROSSI</t>
  </si>
  <si>
    <t>Lenka</t>
  </si>
  <si>
    <t>NEŠVAROVÁ</t>
  </si>
  <si>
    <t>Matěj</t>
  </si>
  <si>
    <t>ZÁPECOVÁ</t>
  </si>
  <si>
    <t>Tereza</t>
  </si>
  <si>
    <t>KUNA</t>
  </si>
  <si>
    <t>MATOUŠKOVÁ</t>
  </si>
  <si>
    <t>SABR</t>
  </si>
  <si>
    <t>KADĚROVÁ</t>
  </si>
  <si>
    <t>MYNÁŘ</t>
  </si>
  <si>
    <t>KRČMAŘOVÁ</t>
  </si>
  <si>
    <t>KOHOUTOVÁ</t>
  </si>
  <si>
    <t>Bohumil</t>
  </si>
  <si>
    <t>DOLEŽAL</t>
  </si>
  <si>
    <t>DRÁBKOVÁ MATOVÁ</t>
  </si>
  <si>
    <t>Monika</t>
  </si>
  <si>
    <t>HIPSKÝ</t>
  </si>
  <si>
    <t>MARKL</t>
  </si>
  <si>
    <t>HVIŽĎ</t>
  </si>
  <si>
    <t>KUBALÍK</t>
  </si>
  <si>
    <t>Čestmír</t>
  </si>
  <si>
    <t>JOBOVÁ</t>
  </si>
  <si>
    <t>HOLUBOVÁ</t>
  </si>
  <si>
    <t>Věra</t>
  </si>
  <si>
    <t>KARBULA</t>
  </si>
  <si>
    <t>KUŘINOVÁ</t>
  </si>
  <si>
    <t>MAHNOVÁ</t>
  </si>
  <si>
    <t>GROHMANNOVÁ</t>
  </si>
  <si>
    <t>MACHAČ</t>
  </si>
  <si>
    <t>HEGER</t>
  </si>
  <si>
    <t>MS</t>
  </si>
  <si>
    <t>HÁJEK</t>
  </si>
  <si>
    <t>HLAVATÁ</t>
  </si>
  <si>
    <t>BAIZA</t>
  </si>
  <si>
    <t>Václav</t>
  </si>
  <si>
    <t>Fides</t>
  </si>
  <si>
    <t>KOŠECKÝ</t>
  </si>
  <si>
    <t>Marek</t>
  </si>
  <si>
    <t>MATĚJ</t>
  </si>
  <si>
    <t>cílový čas</t>
  </si>
  <si>
    <t>startovní čas</t>
  </si>
  <si>
    <t>Kamila Svobová</t>
  </si>
  <si>
    <t>Monika Vlková</t>
  </si>
  <si>
    <t>Dagmar Vlková</t>
  </si>
  <si>
    <t>polojasno, vítr 2 Bf S</t>
  </si>
  <si>
    <t>proud 60-100 m/min</t>
  </si>
  <si>
    <t>Jiří Kuřina</t>
  </si>
  <si>
    <t xml:space="preserve">Jiří Kuřina, Petr Mihola, Miloš Páč </t>
  </si>
  <si>
    <t>Body</t>
  </si>
  <si>
    <t>750m</t>
  </si>
  <si>
    <t>500m</t>
  </si>
  <si>
    <t>250m</t>
  </si>
</sst>
</file>

<file path=xl/styles.xml><?xml version="1.0" encoding="utf-8"?>
<styleSheet xmlns="http://schemas.openxmlformats.org/spreadsheetml/2006/main">
  <numFmts count="2">
    <numFmt numFmtId="164" formatCode="mm:ss.0;@"/>
    <numFmt numFmtId="165" formatCode="mm:ss.000"/>
  </numFmts>
  <fonts count="27">
    <font>
      <sz val="10"/>
      <color theme="1"/>
      <name val="Liberation Sans"/>
    </font>
    <font>
      <b/>
      <sz val="10"/>
      <color indexed="8"/>
      <name val="Liberation Sans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sz val="12"/>
      <color indexed="8"/>
      <name val="Liberation Sans"/>
      <family val="2"/>
      <charset val="238"/>
    </font>
    <font>
      <b/>
      <i/>
      <sz val="12"/>
      <color indexed="8"/>
      <name val="Liberation Sans"/>
      <family val="2"/>
      <charset val="238"/>
    </font>
    <font>
      <i/>
      <sz val="12"/>
      <color indexed="8"/>
      <name val="Liberation Sans"/>
      <family val="2"/>
      <charset val="238"/>
    </font>
    <font>
      <sz val="12"/>
      <color indexed="55"/>
      <name val="Arial CE"/>
      <family val="2"/>
      <charset val="238"/>
    </font>
    <font>
      <b/>
      <i/>
      <sz val="12"/>
      <color indexed="8"/>
      <name val="Liberation Sans"/>
      <charset val="238"/>
    </font>
    <font>
      <i/>
      <sz val="12"/>
      <color indexed="8"/>
      <name val="Liberation Sans"/>
      <charset val="238"/>
    </font>
    <font>
      <sz val="12"/>
      <color indexed="8"/>
      <name val="Liberation Sans"/>
      <charset val="238"/>
    </font>
    <font>
      <b/>
      <sz val="10"/>
      <color theme="1"/>
      <name val="Liberation Sans"/>
    </font>
    <font>
      <b/>
      <sz val="10"/>
      <color rgb="FFFFFFFF"/>
      <name val="Liberation Sans"/>
    </font>
    <font>
      <i/>
      <sz val="10"/>
      <color rgb="FF808080"/>
      <name val="Liberation Sans"/>
    </font>
    <font>
      <b/>
      <sz val="24"/>
      <color rgb="FF000000"/>
      <name val="Liberation Sans"/>
    </font>
    <font>
      <u/>
      <sz val="10"/>
      <color rgb="FF0000EE"/>
      <name val="Liberation Sans"/>
    </font>
    <font>
      <sz val="10"/>
      <color rgb="FFCC0000"/>
      <name val="Liberation Sans"/>
    </font>
    <font>
      <b/>
      <sz val="18"/>
      <color rgb="FF000000"/>
      <name val="Liberation Sans"/>
    </font>
    <font>
      <b/>
      <sz val="12"/>
      <color rgb="FF000000"/>
      <name val="Liberation Sans"/>
    </font>
    <font>
      <sz val="10"/>
      <color rgb="FF996600"/>
      <name val="Liberation Sans"/>
    </font>
    <font>
      <sz val="10"/>
      <color theme="1"/>
      <name val="Liberation Sans"/>
    </font>
    <font>
      <sz val="10"/>
      <color rgb="FF333333"/>
      <name val="Liberation Sans"/>
    </font>
    <font>
      <b/>
      <i/>
      <u/>
      <sz val="10"/>
      <color theme="1"/>
      <name val="Liberation Sans"/>
    </font>
    <font>
      <sz val="10"/>
      <color rgb="FF006600"/>
      <name val="Liberation Sans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22"/>
      </patternFill>
    </fill>
    <fill>
      <patternFill patternType="solid">
        <fgColor indexed="9"/>
        <bgColor indexed="64"/>
      </patternFill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CC0000"/>
        <bgColor rgb="FFCC0000"/>
      </patternFill>
    </fill>
    <fill>
      <patternFill patternType="solid">
        <fgColor rgb="FFFFCCCC"/>
        <bgColor rgb="FFFFCCCC"/>
      </patternFill>
    </fill>
    <fill>
      <patternFill patternType="solid">
        <fgColor rgb="FFFFFFCC"/>
        <bgColor rgb="FFFFFFCC"/>
      </patternFill>
    </fill>
    <fill>
      <patternFill patternType="solid">
        <fgColor rgb="FFCCFFCC"/>
        <bgColor rgb="FFCCFFCC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</borders>
  <cellStyleXfs count="19">
    <xf numFmtId="0" fontId="0" fillId="0" borderId="0"/>
    <xf numFmtId="0" fontId="14" fillId="0" borderId="0"/>
    <xf numFmtId="0" fontId="15" fillId="4" borderId="0"/>
    <xf numFmtId="0" fontId="15" fillId="5" borderId="0"/>
    <xf numFmtId="0" fontId="14" fillId="6" borderId="0"/>
    <xf numFmtId="0" fontId="15" fillId="7" borderId="0"/>
    <xf numFmtId="0" fontId="16" fillId="0" borderId="0"/>
    <xf numFmtId="0" fontId="17" fillId="0" borderId="0"/>
    <xf numFmtId="0" fontId="18" fillId="0" borderId="0"/>
    <xf numFmtId="0" fontId="19" fillId="8" borderId="0"/>
    <xf numFmtId="0" fontId="20" fillId="0" borderId="0"/>
    <xf numFmtId="0" fontId="21" fillId="0" borderId="0"/>
    <xf numFmtId="0" fontId="22" fillId="9" borderId="0"/>
    <xf numFmtId="0" fontId="24" fillId="9" borderId="9"/>
    <xf numFmtId="0" fontId="25" fillId="0" borderId="0"/>
    <xf numFmtId="0" fontId="26" fillId="10" borderId="0"/>
    <xf numFmtId="0" fontId="23" fillId="0" borderId="0"/>
    <xf numFmtId="0" fontId="23" fillId="0" borderId="0"/>
    <xf numFmtId="0" fontId="19" fillId="0" borderId="0"/>
  </cellStyleXfs>
  <cellXfs count="5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7" fillId="0" borderId="0" xfId="0" applyFont="1"/>
    <xf numFmtId="164" fontId="9" fillId="2" borderId="1" xfId="0" applyNumberFormat="1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9" fillId="2" borderId="2" xfId="0" applyFont="1" applyFill="1" applyBorder="1"/>
    <xf numFmtId="0" fontId="9" fillId="2" borderId="1" xfId="0" applyFont="1" applyFill="1" applyBorder="1" applyAlignment="1">
      <alignment horizontal="center"/>
    </xf>
    <xf numFmtId="164" fontId="9" fillId="2" borderId="2" xfId="0" applyNumberFormat="1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7" fillId="0" borderId="3" xfId="0" applyFont="1" applyBorder="1"/>
    <xf numFmtId="164" fontId="7" fillId="0" borderId="3" xfId="0" applyNumberFormat="1" applyFont="1" applyBorder="1"/>
    <xf numFmtId="0" fontId="10" fillId="0" borderId="0" xfId="0" applyFont="1"/>
    <xf numFmtId="0" fontId="7" fillId="3" borderId="4" xfId="0" applyFont="1" applyFill="1" applyBorder="1" applyAlignment="1">
      <alignment horizontal="center"/>
    </xf>
    <xf numFmtId="0" fontId="7" fillId="0" borderId="4" xfId="0" applyFont="1" applyBorder="1"/>
    <xf numFmtId="0" fontId="7" fillId="3" borderId="5" xfId="0" applyFont="1" applyFill="1" applyBorder="1" applyAlignment="1">
      <alignment horizontal="center"/>
    </xf>
    <xf numFmtId="0" fontId="7" fillId="0" borderId="5" xfId="0" applyFont="1" applyBorder="1"/>
    <xf numFmtId="0" fontId="7" fillId="0" borderId="3" xfId="0" applyFont="1" applyBorder="1" applyAlignment="1">
      <alignment horizontal="center"/>
    </xf>
    <xf numFmtId="0" fontId="7" fillId="3" borderId="6" xfId="0" applyFont="1" applyFill="1" applyBorder="1" applyAlignment="1">
      <alignment horizontal="center"/>
    </xf>
    <xf numFmtId="0" fontId="7" fillId="0" borderId="6" xfId="0" applyFont="1" applyBorder="1"/>
    <xf numFmtId="164" fontId="7" fillId="0" borderId="6" xfId="0" applyNumberFormat="1" applyFont="1" applyBorder="1"/>
    <xf numFmtId="0" fontId="7" fillId="3" borderId="7" xfId="0" applyFont="1" applyFill="1" applyBorder="1" applyAlignment="1">
      <alignment horizontal="center"/>
    </xf>
    <xf numFmtId="0" fontId="7" fillId="0" borderId="7" xfId="0" applyFont="1" applyBorder="1"/>
    <xf numFmtId="164" fontId="7" fillId="0" borderId="7" xfId="0" applyNumberFormat="1" applyFont="1" applyBorder="1"/>
    <xf numFmtId="164" fontId="7" fillId="0" borderId="0" xfId="0" applyNumberFormat="1" applyFont="1"/>
    <xf numFmtId="164" fontId="12" fillId="2" borderId="3" xfId="0" applyNumberFormat="1" applyFont="1" applyFill="1" applyBorder="1" applyAlignment="1">
      <alignment horizontal="center"/>
    </xf>
    <xf numFmtId="164" fontId="12" fillId="2" borderId="4" xfId="0" applyNumberFormat="1" applyFont="1" applyFill="1" applyBorder="1" applyAlignment="1">
      <alignment horizontal="center"/>
    </xf>
    <xf numFmtId="0" fontId="13" fillId="0" borderId="0" xfId="0" applyFont="1"/>
    <xf numFmtId="0" fontId="12" fillId="2" borderId="4" xfId="0" applyFont="1" applyFill="1" applyBorder="1" applyAlignment="1">
      <alignment horizontal="center"/>
    </xf>
    <xf numFmtId="0" fontId="12" fillId="2" borderId="4" xfId="0" applyFont="1" applyFill="1" applyBorder="1"/>
    <xf numFmtId="0" fontId="13" fillId="3" borderId="2" xfId="0" applyFont="1" applyFill="1" applyBorder="1" applyAlignment="1">
      <alignment horizontal="center"/>
    </xf>
    <xf numFmtId="0" fontId="13" fillId="0" borderId="2" xfId="0" applyFont="1" applyBorder="1"/>
    <xf numFmtId="164" fontId="13" fillId="0" borderId="2" xfId="0" applyNumberFormat="1" applyFont="1" applyBorder="1"/>
    <xf numFmtId="0" fontId="13" fillId="3" borderId="3" xfId="0" applyFont="1" applyFill="1" applyBorder="1" applyAlignment="1">
      <alignment horizontal="center"/>
    </xf>
    <xf numFmtId="0" fontId="13" fillId="0" borderId="3" xfId="0" applyFont="1" applyBorder="1"/>
    <xf numFmtId="164" fontId="13" fillId="0" borderId="3" xfId="0" applyNumberFormat="1" applyFont="1" applyBorder="1"/>
    <xf numFmtId="0" fontId="13" fillId="3" borderId="4" xfId="0" applyFont="1" applyFill="1" applyBorder="1" applyAlignment="1">
      <alignment horizontal="center"/>
    </xf>
    <xf numFmtId="0" fontId="13" fillId="0" borderId="4" xfId="0" applyFont="1" applyBorder="1"/>
    <xf numFmtId="164" fontId="13" fillId="0" borderId="4" xfId="0" applyNumberFormat="1" applyFont="1" applyBorder="1"/>
    <xf numFmtId="0" fontId="13" fillId="3" borderId="5" xfId="0" applyFont="1" applyFill="1" applyBorder="1" applyAlignment="1">
      <alignment horizontal="center"/>
    </xf>
    <xf numFmtId="0" fontId="13" fillId="0" borderId="5" xfId="0" applyFont="1" applyBorder="1"/>
    <xf numFmtId="164" fontId="13" fillId="0" borderId="7" xfId="0" applyNumberFormat="1" applyFont="1" applyBorder="1"/>
    <xf numFmtId="165" fontId="13" fillId="0" borderId="0" xfId="0" applyNumberFormat="1" applyFont="1"/>
    <xf numFmtId="0" fontId="12" fillId="2" borderId="2" xfId="0" applyFont="1" applyFill="1" applyBorder="1" applyAlignment="1">
      <alignment horizontal="center"/>
    </xf>
    <xf numFmtId="0" fontId="12" fillId="2" borderId="2" xfId="0" applyFont="1" applyFill="1" applyBorder="1"/>
    <xf numFmtId="0" fontId="3" fillId="0" borderId="0" xfId="0" applyFont="1"/>
    <xf numFmtId="0" fontId="6" fillId="0" borderId="0" xfId="0" applyFont="1"/>
    <xf numFmtId="0" fontId="8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1" fillId="2" borderId="8" xfId="0" applyFont="1" applyFill="1" applyBorder="1" applyAlignment="1">
      <alignment horizontal="center"/>
    </xf>
  </cellXfs>
  <cellStyles count="19">
    <cellStyle name="Accent" xfId="1"/>
    <cellStyle name="Accent 1" xfId="2"/>
    <cellStyle name="Accent 2" xfId="3"/>
    <cellStyle name="Accent 3" xfId="4"/>
    <cellStyle name="Error" xfId="5"/>
    <cellStyle name="Footnote" xfId="6"/>
    <cellStyle name="Heading" xfId="7"/>
    <cellStyle name="Hyperlink" xfId="8"/>
    <cellStyle name="Chybně" xfId="9" builtinId="27" customBuiltin="1"/>
    <cellStyle name="Nadpis 1" xfId="10" builtinId="16" customBuiltin="1"/>
    <cellStyle name="Nadpis 2" xfId="11" builtinId="17" customBuiltin="1"/>
    <cellStyle name="Neutrální" xfId="12" builtinId="28" customBuiltin="1"/>
    <cellStyle name="normální" xfId="0" builtinId="0" customBuiltin="1"/>
    <cellStyle name="Poznámka" xfId="13" builtinId="10" customBuiltin="1"/>
    <cellStyle name="Result" xfId="14"/>
    <cellStyle name="Správně" xfId="15" builtinId="26" customBuiltin="1"/>
    <cellStyle name="Status" xfId="16"/>
    <cellStyle name="Text" xfId="17"/>
    <cellStyle name="Warning" xfId="18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409575</xdr:colOff>
      <xdr:row>1</xdr:row>
      <xdr:rowOff>19050</xdr:rowOff>
    </xdr:from>
    <xdr:to>
      <xdr:col>8</xdr:col>
      <xdr:colOff>514350</xdr:colOff>
      <xdr:row>10</xdr:row>
      <xdr:rowOff>57150</xdr:rowOff>
    </xdr:to>
    <xdr:pic>
      <xdr:nvPicPr>
        <xdr:cNvPr id="2049" name="Picture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38675" y="247650"/>
          <a:ext cx="1323975" cy="152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485775</xdr:colOff>
      <xdr:row>2</xdr:row>
      <xdr:rowOff>161925</xdr:rowOff>
    </xdr:from>
    <xdr:to>
      <xdr:col>6</xdr:col>
      <xdr:colOff>104775</xdr:colOff>
      <xdr:row>11</xdr:row>
      <xdr:rowOff>0</xdr:rowOff>
    </xdr:to>
    <xdr:pic>
      <xdr:nvPicPr>
        <xdr:cNvPr id="2050" name="Picture 3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86075" y="552450"/>
          <a:ext cx="1447800" cy="1323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1"/>
  <sheetViews>
    <sheetView tabSelected="1" workbookViewId="0">
      <selection activeCell="C36" sqref="C36"/>
    </sheetView>
  </sheetViews>
  <sheetFormatPr defaultRowHeight="12.75"/>
  <cols>
    <col min="3" max="3" width="17.7109375" customWidth="1"/>
  </cols>
  <sheetData>
    <row r="1" spans="1:8" ht="18" customHeight="1">
      <c r="A1" s="49" t="s">
        <v>0</v>
      </c>
      <c r="B1" s="49"/>
      <c r="C1" s="49"/>
      <c r="D1" s="49"/>
      <c r="E1" s="49"/>
      <c r="F1" s="49"/>
      <c r="G1" s="49"/>
      <c r="H1" s="49"/>
    </row>
    <row r="2" spans="1:8">
      <c r="A2" s="2"/>
      <c r="B2" s="2"/>
      <c r="C2" s="2"/>
      <c r="D2" s="2"/>
      <c r="E2" s="2"/>
      <c r="F2" s="2"/>
      <c r="G2" s="2"/>
      <c r="H2" s="2"/>
    </row>
    <row r="3" spans="1:8" ht="15" customHeight="1">
      <c r="A3" s="48" t="s">
        <v>1</v>
      </c>
      <c r="B3" s="48"/>
      <c r="C3" s="3" t="s">
        <v>2</v>
      </c>
      <c r="D3" s="2"/>
      <c r="E3" s="2"/>
      <c r="F3" s="2"/>
      <c r="G3" s="2"/>
      <c r="H3" s="2"/>
    </row>
    <row r="4" spans="1:8">
      <c r="A4" s="48" t="s">
        <v>3</v>
      </c>
      <c r="B4" s="48"/>
      <c r="C4" s="3" t="s">
        <v>4</v>
      </c>
      <c r="D4" s="2"/>
      <c r="E4" s="2"/>
      <c r="F4" s="2"/>
      <c r="G4" s="2"/>
      <c r="H4" s="2"/>
    </row>
    <row r="5" spans="1:8">
      <c r="A5" s="3" t="s">
        <v>5</v>
      </c>
      <c r="B5" s="2"/>
      <c r="C5" s="3" t="s">
        <v>6</v>
      </c>
      <c r="D5" s="2"/>
      <c r="E5" s="2"/>
      <c r="F5" s="2"/>
      <c r="G5" s="2"/>
      <c r="H5" s="2"/>
    </row>
    <row r="6" spans="1:8">
      <c r="A6" s="2"/>
      <c r="B6" s="2"/>
      <c r="C6" s="2"/>
      <c r="D6" s="2"/>
      <c r="E6" s="2"/>
      <c r="F6" s="2"/>
      <c r="G6" s="2"/>
      <c r="H6" s="2"/>
    </row>
    <row r="7" spans="1:8">
      <c r="A7" s="48" t="s">
        <v>7</v>
      </c>
      <c r="B7" s="48"/>
      <c r="C7" s="3" t="s">
        <v>8</v>
      </c>
      <c r="D7" s="2"/>
      <c r="E7" s="2"/>
      <c r="F7" s="2"/>
      <c r="G7" s="2"/>
      <c r="H7" s="2"/>
    </row>
    <row r="8" spans="1:8">
      <c r="A8" s="48" t="s">
        <v>9</v>
      </c>
      <c r="B8" s="48"/>
      <c r="C8" s="3" t="s">
        <v>10</v>
      </c>
      <c r="D8" s="2"/>
      <c r="E8" s="2"/>
      <c r="F8" s="2"/>
      <c r="G8" s="2"/>
      <c r="H8" s="2"/>
    </row>
    <row r="9" spans="1:8">
      <c r="A9" s="48" t="s">
        <v>11</v>
      </c>
      <c r="B9" s="48"/>
      <c r="C9" s="3" t="s">
        <v>12</v>
      </c>
      <c r="D9" s="2"/>
      <c r="E9" s="2"/>
      <c r="F9" s="2"/>
      <c r="G9" s="2"/>
      <c r="H9" s="2"/>
    </row>
    <row r="10" spans="1:8">
      <c r="A10" s="48" t="s">
        <v>13</v>
      </c>
      <c r="B10" s="48"/>
      <c r="C10" s="3" t="s">
        <v>315</v>
      </c>
      <c r="D10" s="2"/>
      <c r="E10" s="2"/>
      <c r="F10" s="2"/>
      <c r="G10" s="2"/>
      <c r="H10" s="2"/>
    </row>
    <row r="11" spans="1:8">
      <c r="A11" s="3" t="s">
        <v>14</v>
      </c>
      <c r="B11" s="2"/>
      <c r="C11" s="3" t="s">
        <v>15</v>
      </c>
      <c r="D11" s="2"/>
      <c r="E11" s="2"/>
      <c r="F11" s="2"/>
      <c r="G11" s="2"/>
      <c r="H11" s="2"/>
    </row>
    <row r="12" spans="1:8" ht="15" customHeight="1">
      <c r="A12" s="48" t="s">
        <v>16</v>
      </c>
      <c r="B12" s="48"/>
      <c r="C12" s="3" t="s">
        <v>12</v>
      </c>
      <c r="D12" s="3" t="s">
        <v>316</v>
      </c>
      <c r="E12" s="2"/>
      <c r="F12" s="2"/>
      <c r="G12" s="2"/>
      <c r="H12" s="2"/>
    </row>
    <row r="13" spans="1:8">
      <c r="A13" s="48" t="s">
        <v>18</v>
      </c>
      <c r="B13" s="48"/>
      <c r="C13" s="3" t="s">
        <v>17</v>
      </c>
      <c r="D13" s="3" t="s">
        <v>317</v>
      </c>
      <c r="E13" s="2"/>
      <c r="F13" s="2"/>
      <c r="G13" s="2"/>
      <c r="H13" s="2"/>
    </row>
    <row r="14" spans="1:8">
      <c r="A14" s="5" t="s">
        <v>19</v>
      </c>
      <c r="B14" s="2"/>
      <c r="C14" s="3" t="s">
        <v>20</v>
      </c>
      <c r="D14" s="2"/>
      <c r="E14" s="2"/>
      <c r="F14" s="2"/>
      <c r="G14" s="2"/>
      <c r="H14" s="2"/>
    </row>
    <row r="15" spans="1:8" ht="15" customHeight="1">
      <c r="A15" s="48" t="s">
        <v>21</v>
      </c>
      <c r="B15" s="48"/>
      <c r="C15" s="3" t="s">
        <v>12</v>
      </c>
      <c r="D15" s="2"/>
      <c r="E15" s="2"/>
      <c r="F15" s="2"/>
      <c r="G15" s="2"/>
      <c r="H15" s="2"/>
    </row>
    <row r="16" spans="1:8">
      <c r="A16" s="48" t="s">
        <v>22</v>
      </c>
      <c r="B16" s="48"/>
      <c r="C16" s="3">
        <v>5.5</v>
      </c>
      <c r="D16" s="3" t="s">
        <v>23</v>
      </c>
      <c r="E16" s="2"/>
      <c r="F16" s="2"/>
      <c r="G16" s="2"/>
      <c r="H16" s="2"/>
    </row>
    <row r="17" spans="1:8">
      <c r="A17" s="48" t="s">
        <v>24</v>
      </c>
      <c r="B17" s="48"/>
      <c r="C17" s="3">
        <v>5</v>
      </c>
      <c r="D17" s="3" t="s">
        <v>23</v>
      </c>
      <c r="E17" s="2"/>
      <c r="F17" s="2"/>
      <c r="G17" s="2"/>
      <c r="H17" s="2"/>
    </row>
    <row r="18" spans="1:8">
      <c r="A18" s="48" t="s">
        <v>25</v>
      </c>
      <c r="B18" s="48"/>
      <c r="C18" s="3" t="s">
        <v>318</v>
      </c>
      <c r="D18" s="2"/>
      <c r="E18" s="2"/>
      <c r="F18" s="2"/>
      <c r="G18" s="2"/>
      <c r="H18" s="2"/>
    </row>
    <row r="19" spans="1:8">
      <c r="A19" s="48" t="s">
        <v>26</v>
      </c>
      <c r="B19" s="48"/>
      <c r="C19" s="3" t="s">
        <v>27</v>
      </c>
      <c r="D19" s="2"/>
      <c r="E19" s="2"/>
      <c r="F19" s="2"/>
      <c r="G19" s="2"/>
      <c r="H19" s="2"/>
    </row>
    <row r="20" spans="1:8">
      <c r="A20" s="2"/>
      <c r="B20" s="2"/>
      <c r="C20" s="3" t="s">
        <v>319</v>
      </c>
      <c r="D20" s="2"/>
      <c r="E20" s="2"/>
      <c r="F20" s="2"/>
      <c r="G20" s="2"/>
      <c r="H20" s="2"/>
    </row>
    <row r="21" spans="1:8">
      <c r="A21" s="2"/>
      <c r="B21" s="2"/>
      <c r="C21" s="3" t="s">
        <v>28</v>
      </c>
      <c r="D21" s="2"/>
      <c r="E21" s="2"/>
      <c r="F21" s="2"/>
      <c r="G21" s="2"/>
      <c r="H21" s="2"/>
    </row>
    <row r="22" spans="1:8">
      <c r="A22" s="3" t="s">
        <v>29</v>
      </c>
      <c r="B22" s="2"/>
      <c r="C22" s="3" t="s">
        <v>320</v>
      </c>
      <c r="D22" s="2"/>
      <c r="E22" s="2"/>
      <c r="F22" s="2"/>
      <c r="G22" s="2"/>
      <c r="H22" s="2"/>
    </row>
    <row r="23" spans="1:8" ht="15" customHeight="1">
      <c r="A23" s="48" t="s">
        <v>30</v>
      </c>
      <c r="B23" s="48"/>
      <c r="C23" s="3" t="s">
        <v>321</v>
      </c>
      <c r="D23" s="2"/>
      <c r="E23" s="2"/>
      <c r="F23" s="2"/>
      <c r="G23" s="2"/>
      <c r="H23" s="2"/>
    </row>
    <row r="24" spans="1:8">
      <c r="A24" s="48" t="s">
        <v>31</v>
      </c>
      <c r="B24" s="48"/>
      <c r="C24" s="4" t="s">
        <v>32</v>
      </c>
      <c r="D24" s="2"/>
      <c r="E24" s="2"/>
      <c r="F24" s="2"/>
      <c r="G24" s="2"/>
      <c r="H24" s="2"/>
    </row>
    <row r="25" spans="1:8">
      <c r="A25" s="2"/>
      <c r="B25" s="2"/>
      <c r="C25" s="3" t="s">
        <v>33</v>
      </c>
      <c r="D25" s="2"/>
      <c r="E25" s="2"/>
      <c r="F25" s="2"/>
      <c r="G25" s="2"/>
      <c r="H25" s="2"/>
    </row>
    <row r="26" spans="1:8" ht="15" customHeight="1">
      <c r="A26" s="48" t="s">
        <v>34</v>
      </c>
      <c r="B26" s="48"/>
      <c r="C26" s="4" t="s">
        <v>35</v>
      </c>
      <c r="D26" s="2"/>
      <c r="E26" s="2"/>
      <c r="F26" s="2"/>
      <c r="G26" s="2"/>
      <c r="H26" s="2"/>
    </row>
    <row r="27" spans="1:8">
      <c r="A27" s="2"/>
      <c r="B27" s="2"/>
      <c r="C27" s="2"/>
      <c r="D27" s="2"/>
      <c r="E27" s="2"/>
      <c r="F27" s="2"/>
      <c r="G27" s="2"/>
      <c r="H27" s="2"/>
    </row>
    <row r="28" spans="1:8">
      <c r="A28" s="3" t="s">
        <v>36</v>
      </c>
      <c r="B28" s="2"/>
      <c r="C28" s="3" t="s">
        <v>37</v>
      </c>
      <c r="D28" s="4" t="s">
        <v>38</v>
      </c>
      <c r="E28" s="3" t="s">
        <v>39</v>
      </c>
      <c r="F28" s="3" t="s">
        <v>40</v>
      </c>
      <c r="G28" s="2"/>
      <c r="H28" s="2"/>
    </row>
    <row r="29" spans="1:8">
      <c r="A29" s="2" t="s">
        <v>41</v>
      </c>
      <c r="B29" s="2"/>
      <c r="C29" s="2" t="e">
        <f ca="1">COUNTIFS(#REF!,100,#REF!,"m")</f>
        <v>#NAME?</v>
      </c>
      <c r="D29" s="2" t="e">
        <f ca="1">COUNTIFS(#REF!,100,#REF!,"ž")</f>
        <v>#NAME?</v>
      </c>
      <c r="E29" s="2" t="e">
        <f ca="1">SUM(C29:D29)</f>
        <v>#NAME?</v>
      </c>
      <c r="F29" s="2"/>
      <c r="G29" s="2"/>
      <c r="H29" s="2"/>
    </row>
    <row r="30" spans="1:8">
      <c r="A30" s="2" t="s">
        <v>42</v>
      </c>
      <c r="B30" s="2"/>
      <c r="C30" s="2" t="e">
        <f ca="1">COUNTIFS(#REF!,250,#REF!,"m")</f>
        <v>#NAME?</v>
      </c>
      <c r="D30" s="2" t="e">
        <f ca="1">COUNTIFS(#REF!,250,#REF!,"ž")</f>
        <v>#NAME?</v>
      </c>
      <c r="E30" s="2" t="e">
        <f ca="1">SUM(C30:D30)</f>
        <v>#NAME?</v>
      </c>
      <c r="F30" s="2"/>
      <c r="G30" s="2"/>
      <c r="H30" s="2"/>
    </row>
    <row r="31" spans="1:8">
      <c r="A31" s="2" t="s">
        <v>43</v>
      </c>
      <c r="B31" s="2"/>
      <c r="C31" s="2" t="e">
        <f ca="1">COUNTIFS(#REF!,500,#REF!,"m")</f>
        <v>#NAME?</v>
      </c>
      <c r="D31" s="2" t="e">
        <f ca="1">COUNTIFS(#REF!,500,#REF!,"ž")</f>
        <v>#NAME?</v>
      </c>
      <c r="E31" s="2" t="e">
        <f ca="1">SUM(C31:D31)</f>
        <v>#NAME?</v>
      </c>
      <c r="F31" s="2"/>
      <c r="G31" s="2"/>
      <c r="H31" s="2"/>
    </row>
    <row r="32" spans="1:8">
      <c r="A32" s="2" t="s">
        <v>44</v>
      </c>
      <c r="B32" s="2"/>
      <c r="C32" s="2" t="e">
        <f ca="1">COUNTIFS(#REF!,750,#REF!,"m")</f>
        <v>#NAME?</v>
      </c>
      <c r="D32" s="2" t="e">
        <f ca="1">COUNTIFS(#REF!,750,#REF!,"ž")</f>
        <v>#NAME?</v>
      </c>
      <c r="E32" s="2" t="e">
        <f ca="1">SUM(C32:D32)</f>
        <v>#NAME?</v>
      </c>
      <c r="F32" s="2"/>
      <c r="G32" s="2"/>
      <c r="H32" s="2"/>
    </row>
    <row r="33" spans="1:8" s="1" customFormat="1">
      <c r="A33" s="3" t="s">
        <v>45</v>
      </c>
      <c r="B33" s="3"/>
      <c r="C33" s="3" t="e">
        <f ca="1">SUM(C29:C32)</f>
        <v>#NAME?</v>
      </c>
      <c r="D33" s="3" t="e">
        <f ca="1">SUM(D29:D32)</f>
        <v>#NAME?</v>
      </c>
      <c r="E33" s="3" t="e">
        <f ca="1">SUM(C33:D33)</f>
        <v>#NAME?</v>
      </c>
      <c r="F33" s="3"/>
      <c r="G33" s="3"/>
      <c r="H33" s="3"/>
    </row>
    <row r="34" spans="1:8">
      <c r="A34" s="2"/>
      <c r="B34" s="2"/>
      <c r="C34" s="2"/>
      <c r="D34" s="2"/>
      <c r="E34" s="2"/>
      <c r="F34" s="2"/>
      <c r="G34" s="2"/>
      <c r="H34" s="2"/>
    </row>
    <row r="35" spans="1:8">
      <c r="A35" s="3" t="s">
        <v>46</v>
      </c>
      <c r="B35" s="3" t="s">
        <v>47</v>
      </c>
      <c r="C35" s="4" t="s">
        <v>48</v>
      </c>
      <c r="D35" s="2"/>
      <c r="E35" s="2"/>
      <c r="F35" s="3" t="s">
        <v>49</v>
      </c>
      <c r="G35" s="3" t="s">
        <v>50</v>
      </c>
      <c r="H35" s="2"/>
    </row>
    <row r="36" spans="1:8">
      <c r="A36" s="3">
        <v>1</v>
      </c>
      <c r="B36" s="3" t="s">
        <v>51</v>
      </c>
      <c r="C36" s="4" t="s">
        <v>52</v>
      </c>
      <c r="D36" s="2"/>
      <c r="E36" s="2"/>
      <c r="F36" s="3" t="e">
        <f ca="1">COUNTIF(#REF!,B36)</f>
        <v>#REF!</v>
      </c>
      <c r="G36" s="3"/>
      <c r="H36" s="2"/>
    </row>
    <row r="37" spans="1:8">
      <c r="A37" s="3">
        <v>2</v>
      </c>
      <c r="B37" s="3" t="s">
        <v>53</v>
      </c>
      <c r="C37" s="4" t="s">
        <v>54</v>
      </c>
      <c r="D37" s="2"/>
      <c r="E37" s="2"/>
      <c r="F37" s="3" t="e">
        <f ca="1">COUNTIF(#REF!,B37)</f>
        <v>#REF!</v>
      </c>
      <c r="G37" s="3"/>
      <c r="H37" s="2"/>
    </row>
    <row r="38" spans="1:8">
      <c r="A38" s="3">
        <v>3</v>
      </c>
      <c r="B38" s="3" t="s">
        <v>55</v>
      </c>
      <c r="C38" s="4" t="s">
        <v>56</v>
      </c>
      <c r="D38" s="2"/>
      <c r="E38" s="2"/>
      <c r="F38" s="3" t="e">
        <f ca="1">COUNTIF(#REF!,B38)</f>
        <v>#REF!</v>
      </c>
      <c r="G38" s="3"/>
      <c r="H38" s="2"/>
    </row>
    <row r="39" spans="1:8">
      <c r="A39" s="3">
        <v>4</v>
      </c>
      <c r="B39" s="3" t="s">
        <v>57</v>
      </c>
      <c r="C39" s="4" t="s">
        <v>58</v>
      </c>
      <c r="D39" s="2"/>
      <c r="E39" s="2"/>
      <c r="F39" s="3" t="e">
        <f ca="1">COUNTIF(#REF!,B39)</f>
        <v>#REF!</v>
      </c>
      <c r="G39" s="3"/>
      <c r="H39" s="2"/>
    </row>
    <row r="40" spans="1:8">
      <c r="A40" s="3">
        <v>5</v>
      </c>
      <c r="B40" s="3" t="s">
        <v>59</v>
      </c>
      <c r="C40" s="4" t="s">
        <v>60</v>
      </c>
      <c r="D40" s="2"/>
      <c r="E40" s="2"/>
      <c r="F40" s="3" t="e">
        <f ca="1">COUNTIF(#REF!,B40)</f>
        <v>#REF!</v>
      </c>
      <c r="G40" s="3"/>
      <c r="H40" s="2"/>
    </row>
    <row r="41" spans="1:8">
      <c r="A41" s="3">
        <v>6</v>
      </c>
      <c r="B41" s="3" t="s">
        <v>61</v>
      </c>
      <c r="C41" s="4" t="s">
        <v>62</v>
      </c>
      <c r="D41" s="2"/>
      <c r="E41" s="2"/>
      <c r="F41" s="3" t="e">
        <f ca="1">COUNTIF(#REF!,B41)</f>
        <v>#REF!</v>
      </c>
      <c r="G41" s="3"/>
      <c r="H41" s="2"/>
    </row>
    <row r="42" spans="1:8">
      <c r="A42" s="3">
        <v>7</v>
      </c>
      <c r="B42" s="3" t="s">
        <v>63</v>
      </c>
      <c r="C42" s="4" t="s">
        <v>64</v>
      </c>
      <c r="D42" s="2"/>
      <c r="E42" s="2"/>
      <c r="F42" s="3" t="e">
        <f ca="1">COUNTIF(#REF!,B42)</f>
        <v>#REF!</v>
      </c>
      <c r="G42" s="3"/>
      <c r="H42" s="2"/>
    </row>
    <row r="43" spans="1:8">
      <c r="A43" s="3">
        <v>8</v>
      </c>
      <c r="B43" s="3" t="s">
        <v>65</v>
      </c>
      <c r="C43" s="4" t="s">
        <v>66</v>
      </c>
      <c r="D43" s="2"/>
      <c r="E43" s="2"/>
      <c r="F43" s="3" t="e">
        <f ca="1">COUNTIF(#REF!,B43)</f>
        <v>#REF!</v>
      </c>
      <c r="G43" s="3"/>
      <c r="H43" s="2"/>
    </row>
    <row r="44" spans="1:8">
      <c r="A44" s="3">
        <v>9</v>
      </c>
      <c r="B44" s="3" t="s">
        <v>67</v>
      </c>
      <c r="C44" s="4" t="s">
        <v>68</v>
      </c>
      <c r="D44" s="2"/>
      <c r="E44" s="2"/>
      <c r="F44" s="3" t="e">
        <f ca="1">COUNTIF(#REF!,B44)</f>
        <v>#REF!</v>
      </c>
      <c r="G44" s="3"/>
      <c r="H44" s="2"/>
    </row>
    <row r="45" spans="1:8">
      <c r="A45" s="3">
        <v>10</v>
      </c>
      <c r="B45" s="3" t="s">
        <v>69</v>
      </c>
      <c r="C45" s="4" t="s">
        <v>70</v>
      </c>
      <c r="D45" s="2"/>
      <c r="E45" s="2"/>
      <c r="F45" s="3" t="e">
        <f ca="1">COUNTIF(#REF!,B45)</f>
        <v>#REF!</v>
      </c>
      <c r="G45" s="3"/>
      <c r="H45" s="2"/>
    </row>
    <row r="46" spans="1:8">
      <c r="A46" s="3">
        <v>11</v>
      </c>
      <c r="B46" s="3" t="s">
        <v>71</v>
      </c>
      <c r="C46" s="4" t="s">
        <v>72</v>
      </c>
      <c r="D46" s="2"/>
      <c r="E46" s="2"/>
      <c r="F46" s="3" t="e">
        <f ca="1">COUNTIF(#REF!,B46)</f>
        <v>#REF!</v>
      </c>
      <c r="G46" s="3"/>
      <c r="H46" s="2"/>
    </row>
    <row r="47" spans="1:8">
      <c r="A47" s="3">
        <v>12</v>
      </c>
      <c r="B47" s="3" t="s">
        <v>73</v>
      </c>
      <c r="C47" s="4" t="s">
        <v>74</v>
      </c>
      <c r="D47" s="2"/>
      <c r="E47" s="2"/>
      <c r="F47" s="3" t="e">
        <f ca="1">COUNTIF(#REF!,B47)</f>
        <v>#REF!</v>
      </c>
      <c r="G47" s="3"/>
      <c r="H47" s="2"/>
    </row>
    <row r="48" spans="1:8">
      <c r="A48" s="3">
        <v>13</v>
      </c>
      <c r="B48" s="3" t="s">
        <v>75</v>
      </c>
      <c r="C48" s="4" t="s">
        <v>76</v>
      </c>
      <c r="D48" s="2"/>
      <c r="E48" s="2"/>
      <c r="F48" s="3" t="e">
        <f ca="1">COUNTIF(#REF!,B48)</f>
        <v>#REF!</v>
      </c>
      <c r="G48" s="3"/>
      <c r="H48" s="2"/>
    </row>
    <row r="49" spans="1:8">
      <c r="A49" s="3">
        <v>14</v>
      </c>
      <c r="B49" s="3" t="s">
        <v>77</v>
      </c>
      <c r="C49" s="4" t="s">
        <v>78</v>
      </c>
      <c r="D49" s="2"/>
      <c r="E49" s="2"/>
      <c r="F49" s="3" t="e">
        <f ca="1">COUNTIF(#REF!,B49)</f>
        <v>#REF!</v>
      </c>
      <c r="G49" s="3"/>
      <c r="H49" s="2"/>
    </row>
    <row r="50" spans="1:8">
      <c r="A50" s="3">
        <v>15</v>
      </c>
      <c r="B50" s="3" t="s">
        <v>79</v>
      </c>
      <c r="C50" s="4" t="s">
        <v>80</v>
      </c>
      <c r="D50" s="2"/>
      <c r="E50" s="2"/>
      <c r="F50" s="3" t="e">
        <f ca="1">COUNTIF(#REF!,B50)</f>
        <v>#REF!</v>
      </c>
      <c r="G50" s="3"/>
      <c r="H50" s="2"/>
    </row>
    <row r="51" spans="1:8">
      <c r="A51" s="3">
        <v>16</v>
      </c>
      <c r="B51" s="3" t="s">
        <v>81</v>
      </c>
      <c r="C51" s="4" t="s">
        <v>82</v>
      </c>
      <c r="D51" s="2"/>
      <c r="E51" s="2"/>
      <c r="F51" s="3" t="e">
        <f ca="1">COUNTIF(#REF!,B51)</f>
        <v>#REF!</v>
      </c>
      <c r="G51" s="3"/>
      <c r="H51" s="2"/>
    </row>
  </sheetData>
  <mergeCells count="17">
    <mergeCell ref="A13:B13"/>
    <mergeCell ref="A15:B15"/>
    <mergeCell ref="A16:B16"/>
    <mergeCell ref="A26:B26"/>
    <mergeCell ref="A17:B17"/>
    <mergeCell ref="A18:B18"/>
    <mergeCell ref="A19:B19"/>
    <mergeCell ref="A23:B23"/>
    <mergeCell ref="A24:B24"/>
    <mergeCell ref="A8:B8"/>
    <mergeCell ref="A9:B9"/>
    <mergeCell ref="A10:B10"/>
    <mergeCell ref="A12:B12"/>
    <mergeCell ref="A1:H1"/>
    <mergeCell ref="A3:B3"/>
    <mergeCell ref="A4:B4"/>
    <mergeCell ref="A7:B7"/>
  </mergeCells>
  <phoneticPr fontId="0" type="noConversion"/>
  <pageMargins left="0.7" right="0.7" top="0.75" bottom="0.75" header="0.3" footer="0.3"/>
  <pageSetup paperSize="9" scale="96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8"/>
  <sheetViews>
    <sheetView workbookViewId="0">
      <selection sqref="A1:E1"/>
    </sheetView>
  </sheetViews>
  <sheetFormatPr defaultColWidth="12.140625" defaultRowHeight="18.75" customHeight="1"/>
  <cols>
    <col min="1" max="1" width="5.5703125" style="6" bestFit="1" customWidth="1"/>
    <col min="2" max="2" width="27" style="6" bestFit="1" customWidth="1"/>
    <col min="3" max="3" width="10.7109375" style="6" bestFit="1" customWidth="1"/>
    <col min="4" max="4" width="6.42578125" style="6" bestFit="1" customWidth="1"/>
    <col min="5" max="5" width="9.28515625" style="6" bestFit="1" customWidth="1"/>
    <col min="6" max="6" width="12.140625" style="27" bestFit="1" customWidth="1"/>
    <col min="7" max="7" width="15" style="27" bestFit="1" customWidth="1"/>
    <col min="8" max="8" width="8.85546875" style="27" bestFit="1" customWidth="1"/>
    <col min="9" max="9" width="6.42578125" style="6" bestFit="1" customWidth="1"/>
    <col min="10" max="16384" width="12.140625" style="6"/>
  </cols>
  <sheetData>
    <row r="1" spans="1:14" ht="18.75" customHeight="1">
      <c r="A1" s="50" t="s">
        <v>323</v>
      </c>
      <c r="B1" s="50"/>
      <c r="C1" s="50"/>
      <c r="D1" s="50"/>
      <c r="E1" s="50"/>
      <c r="F1" s="7"/>
      <c r="G1" s="7"/>
      <c r="H1" s="7"/>
    </row>
    <row r="2" spans="1:14" ht="18.75" customHeight="1">
      <c r="A2" s="8" t="s">
        <v>83</v>
      </c>
      <c r="B2" s="9" t="s">
        <v>84</v>
      </c>
      <c r="C2" s="10"/>
      <c r="D2" s="8" t="s">
        <v>85</v>
      </c>
      <c r="E2" s="8" t="s">
        <v>86</v>
      </c>
      <c r="F2" s="11" t="s">
        <v>313</v>
      </c>
      <c r="G2" s="11" t="s">
        <v>314</v>
      </c>
      <c r="H2" s="11" t="s">
        <v>88</v>
      </c>
      <c r="I2" s="6" t="s">
        <v>322</v>
      </c>
    </row>
    <row r="3" spans="1:14" ht="18.75" customHeight="1">
      <c r="A3" s="12">
        <v>1</v>
      </c>
      <c r="B3" s="13" t="s">
        <v>89</v>
      </c>
      <c r="C3" s="13" t="s">
        <v>90</v>
      </c>
      <c r="D3" s="13">
        <v>1997</v>
      </c>
      <c r="E3" s="13" t="s">
        <v>65</v>
      </c>
      <c r="F3" s="14">
        <v>3.5763888888888894E-3</v>
      </c>
      <c r="G3" s="14">
        <v>0</v>
      </c>
      <c r="H3" s="14">
        <f t="shared" ref="H3:H34" si="0">F3-G3</f>
        <v>3.5763888888888894E-3</v>
      </c>
      <c r="N3" s="15"/>
    </row>
    <row r="4" spans="1:14" ht="18.75" customHeight="1">
      <c r="A4" s="12">
        <v>5</v>
      </c>
      <c r="B4" s="13" t="s">
        <v>95</v>
      </c>
      <c r="C4" s="13" t="s">
        <v>96</v>
      </c>
      <c r="D4" s="13">
        <v>1981</v>
      </c>
      <c r="E4" s="13" t="s">
        <v>57</v>
      </c>
      <c r="F4" s="14">
        <v>3.7037037037037034E-3</v>
      </c>
      <c r="G4" s="14">
        <v>0</v>
      </c>
      <c r="H4" s="14">
        <f t="shared" si="0"/>
        <v>3.7037037037037034E-3</v>
      </c>
      <c r="N4" s="15"/>
    </row>
    <row r="5" spans="1:14" ht="18.75" customHeight="1">
      <c r="A5" s="12">
        <v>3</v>
      </c>
      <c r="B5" s="13" t="s">
        <v>91</v>
      </c>
      <c r="C5" s="13" t="s">
        <v>92</v>
      </c>
      <c r="D5" s="13">
        <v>1991</v>
      </c>
      <c r="E5" s="13" t="s">
        <v>51</v>
      </c>
      <c r="F5" s="14">
        <v>3.7847222222222223E-3</v>
      </c>
      <c r="G5" s="14">
        <v>0</v>
      </c>
      <c r="H5" s="14">
        <f t="shared" si="0"/>
        <v>3.7847222222222223E-3</v>
      </c>
      <c r="N5" s="15"/>
    </row>
    <row r="6" spans="1:14" ht="18.75" customHeight="1">
      <c r="A6" s="12">
        <v>6</v>
      </c>
      <c r="B6" s="13" t="s">
        <v>97</v>
      </c>
      <c r="C6" s="13" t="s">
        <v>98</v>
      </c>
      <c r="D6" s="13">
        <v>1985</v>
      </c>
      <c r="E6" s="13" t="s">
        <v>53</v>
      </c>
      <c r="F6" s="14">
        <v>3.8773148148148143E-3</v>
      </c>
      <c r="G6" s="14">
        <v>0</v>
      </c>
      <c r="H6" s="14">
        <f t="shared" si="0"/>
        <v>3.8773148148148143E-3</v>
      </c>
      <c r="N6" s="15"/>
    </row>
    <row r="7" spans="1:14" ht="18.75" customHeight="1" thickBot="1">
      <c r="A7" s="16">
        <v>18</v>
      </c>
      <c r="B7" s="17" t="s">
        <v>119</v>
      </c>
      <c r="C7" s="17" t="s">
        <v>98</v>
      </c>
      <c r="D7" s="17">
        <v>1969</v>
      </c>
      <c r="E7" s="17" t="s">
        <v>57</v>
      </c>
      <c r="F7" s="14">
        <v>6.7245370370370367E-3</v>
      </c>
      <c r="G7" s="14">
        <v>2.7777777777777775E-3</v>
      </c>
      <c r="H7" s="14">
        <f t="shared" si="0"/>
        <v>3.9467592592592592E-3</v>
      </c>
      <c r="N7" s="15"/>
    </row>
    <row r="8" spans="1:14" ht="18.75" customHeight="1">
      <c r="A8" s="18">
        <v>7</v>
      </c>
      <c r="B8" s="19" t="s">
        <v>99</v>
      </c>
      <c r="C8" s="19" t="s">
        <v>100</v>
      </c>
      <c r="D8" s="19">
        <v>2003</v>
      </c>
      <c r="E8" s="19" t="s">
        <v>71</v>
      </c>
      <c r="F8" s="14">
        <v>5.3587962962962964E-3</v>
      </c>
      <c r="G8" s="14">
        <v>1.3888888888888887E-3</v>
      </c>
      <c r="H8" s="14">
        <f t="shared" si="0"/>
        <v>3.9699074074074081E-3</v>
      </c>
      <c r="N8" s="15"/>
    </row>
    <row r="9" spans="1:14" ht="18.75" customHeight="1">
      <c r="A9" s="12">
        <v>26</v>
      </c>
      <c r="B9" s="13" t="s">
        <v>134</v>
      </c>
      <c r="C9" s="13" t="s">
        <v>135</v>
      </c>
      <c r="D9" s="13">
        <v>1988</v>
      </c>
      <c r="E9" s="13" t="s">
        <v>55</v>
      </c>
      <c r="F9" s="14">
        <v>9.571759259259259E-3</v>
      </c>
      <c r="G9" s="14">
        <v>5.5671296296296302E-3</v>
      </c>
      <c r="H9" s="14">
        <f t="shared" si="0"/>
        <v>4.0046296296296288E-3</v>
      </c>
      <c r="N9" s="15"/>
    </row>
    <row r="10" spans="1:14" ht="18.75" customHeight="1">
      <c r="A10" s="12">
        <v>22</v>
      </c>
      <c r="B10" s="13" t="s">
        <v>125</v>
      </c>
      <c r="C10" s="13" t="s">
        <v>126</v>
      </c>
      <c r="D10" s="13">
        <v>1992</v>
      </c>
      <c r="E10" s="13" t="s">
        <v>51</v>
      </c>
      <c r="F10" s="14">
        <v>8.1712962962962963E-3</v>
      </c>
      <c r="G10" s="14">
        <v>4.166666666666664E-3</v>
      </c>
      <c r="H10" s="14">
        <f t="shared" si="0"/>
        <v>4.0046296296296323E-3</v>
      </c>
      <c r="N10" s="15"/>
    </row>
    <row r="11" spans="1:14" ht="18.75" customHeight="1">
      <c r="A11" s="12">
        <v>14</v>
      </c>
      <c r="B11" s="13" t="s">
        <v>110</v>
      </c>
      <c r="C11" s="13" t="s">
        <v>111</v>
      </c>
      <c r="D11" s="13">
        <v>2002</v>
      </c>
      <c r="E11" s="13" t="s">
        <v>51</v>
      </c>
      <c r="F11" s="14">
        <v>6.7939814814814816E-3</v>
      </c>
      <c r="G11" s="14">
        <v>2.7777777777777775E-3</v>
      </c>
      <c r="H11" s="14">
        <f t="shared" si="0"/>
        <v>4.0162037037037041E-3</v>
      </c>
      <c r="N11" s="15"/>
    </row>
    <row r="12" spans="1:14" ht="18.75" customHeight="1" thickBot="1">
      <c r="A12" s="16">
        <v>23</v>
      </c>
      <c r="B12" s="17" t="s">
        <v>127</v>
      </c>
      <c r="C12" s="17" t="s">
        <v>128</v>
      </c>
      <c r="D12" s="17">
        <v>1972</v>
      </c>
      <c r="E12" s="17" t="s">
        <v>55</v>
      </c>
      <c r="F12" s="14">
        <v>8.1828703703703699E-3</v>
      </c>
      <c r="G12" s="14">
        <v>4.166666666666664E-3</v>
      </c>
      <c r="H12" s="14">
        <f t="shared" si="0"/>
        <v>4.0162037037037059E-3</v>
      </c>
      <c r="N12" s="15"/>
    </row>
    <row r="13" spans="1:14" ht="18.75" customHeight="1">
      <c r="A13" s="18">
        <v>11</v>
      </c>
      <c r="B13" s="19" t="s">
        <v>106</v>
      </c>
      <c r="C13" s="19" t="s">
        <v>107</v>
      </c>
      <c r="D13" s="19">
        <v>1956</v>
      </c>
      <c r="E13" s="19" t="s">
        <v>51</v>
      </c>
      <c r="F13" s="14">
        <v>5.4282407407407404E-3</v>
      </c>
      <c r="G13" s="14">
        <v>1.3888888888888887E-3</v>
      </c>
      <c r="H13" s="14">
        <f t="shared" si="0"/>
        <v>4.0393518518518513E-3</v>
      </c>
      <c r="N13" s="15"/>
    </row>
    <row r="14" spans="1:14" ht="18.75" customHeight="1">
      <c r="A14" s="12">
        <v>4</v>
      </c>
      <c r="B14" s="13" t="s">
        <v>93</v>
      </c>
      <c r="C14" s="13" t="s">
        <v>94</v>
      </c>
      <c r="D14" s="13">
        <v>2001</v>
      </c>
      <c r="E14" s="13" t="s">
        <v>71</v>
      </c>
      <c r="F14" s="14">
        <v>4.0625000000000001E-3</v>
      </c>
      <c r="G14" s="14">
        <v>0</v>
      </c>
      <c r="H14" s="14">
        <f t="shared" si="0"/>
        <v>4.0625000000000001E-3</v>
      </c>
      <c r="N14" s="15"/>
    </row>
    <row r="15" spans="1:14" ht="18.75" customHeight="1">
      <c r="A15" s="12">
        <v>27</v>
      </c>
      <c r="B15" s="13" t="s">
        <v>136</v>
      </c>
      <c r="C15" s="13" t="s">
        <v>137</v>
      </c>
      <c r="D15" s="13">
        <v>1967</v>
      </c>
      <c r="E15" s="13" t="s">
        <v>53</v>
      </c>
      <c r="F15" s="14">
        <v>9.6296296296296303E-3</v>
      </c>
      <c r="G15" s="14">
        <v>5.5671296296296302E-3</v>
      </c>
      <c r="H15" s="14">
        <f t="shared" si="0"/>
        <v>4.0625000000000001E-3</v>
      </c>
      <c r="N15" s="15"/>
    </row>
    <row r="16" spans="1:14" ht="18.75" customHeight="1">
      <c r="A16" s="12">
        <v>10</v>
      </c>
      <c r="B16" s="13" t="s">
        <v>104</v>
      </c>
      <c r="C16" s="13" t="s">
        <v>105</v>
      </c>
      <c r="D16" s="13">
        <v>1977</v>
      </c>
      <c r="E16" s="13" t="s">
        <v>55</v>
      </c>
      <c r="F16" s="14">
        <v>5.4513888888888884E-3</v>
      </c>
      <c r="G16" s="14">
        <v>1.3888888888888887E-3</v>
      </c>
      <c r="H16" s="14">
        <f t="shared" si="0"/>
        <v>4.0625000000000001E-3</v>
      </c>
      <c r="N16" s="15"/>
    </row>
    <row r="17" spans="1:14" ht="18.75" customHeight="1" thickBot="1">
      <c r="A17" s="16">
        <v>16</v>
      </c>
      <c r="B17" s="17" t="s">
        <v>115</v>
      </c>
      <c r="C17" s="17" t="s">
        <v>116</v>
      </c>
      <c r="D17" s="17">
        <v>1971</v>
      </c>
      <c r="E17" s="17" t="s">
        <v>117</v>
      </c>
      <c r="F17" s="14">
        <v>6.8634259259259256E-3</v>
      </c>
      <c r="G17" s="14">
        <v>2.7777777777777775E-3</v>
      </c>
      <c r="H17" s="14">
        <f t="shared" si="0"/>
        <v>4.0856481481481481E-3</v>
      </c>
      <c r="N17" s="15"/>
    </row>
    <row r="18" spans="1:14" ht="18.75" customHeight="1">
      <c r="A18" s="18">
        <v>13</v>
      </c>
      <c r="B18" s="19" t="s">
        <v>108</v>
      </c>
      <c r="C18" s="19" t="s">
        <v>109</v>
      </c>
      <c r="D18" s="19">
        <v>1990</v>
      </c>
      <c r="E18" s="19" t="s">
        <v>55</v>
      </c>
      <c r="F18" s="14">
        <v>5.4976851851851853E-3</v>
      </c>
      <c r="G18" s="14">
        <v>1.3888888888888887E-3</v>
      </c>
      <c r="H18" s="14">
        <f t="shared" si="0"/>
        <v>4.1087962962962962E-3</v>
      </c>
      <c r="N18" s="15"/>
    </row>
    <row r="19" spans="1:14" ht="18.75" customHeight="1">
      <c r="A19" s="12">
        <v>17</v>
      </c>
      <c r="B19" s="13" t="s">
        <v>118</v>
      </c>
      <c r="C19" s="13" t="s">
        <v>98</v>
      </c>
      <c r="D19" s="13">
        <v>1986</v>
      </c>
      <c r="E19" s="13" t="s">
        <v>55</v>
      </c>
      <c r="F19" s="14">
        <v>6.8865740740740736E-3</v>
      </c>
      <c r="G19" s="14">
        <v>2.7777777777777775E-3</v>
      </c>
      <c r="H19" s="14">
        <f t="shared" si="0"/>
        <v>4.1087962962962962E-3</v>
      </c>
      <c r="N19" s="15"/>
    </row>
    <row r="20" spans="1:14" ht="18.75" customHeight="1">
      <c r="A20" s="12">
        <v>28</v>
      </c>
      <c r="B20" s="13" t="s">
        <v>138</v>
      </c>
      <c r="C20" s="13" t="s">
        <v>139</v>
      </c>
      <c r="D20" s="13">
        <v>1973</v>
      </c>
      <c r="E20" s="13" t="s">
        <v>51</v>
      </c>
      <c r="F20" s="14">
        <v>9.6874999999999999E-3</v>
      </c>
      <c r="G20" s="14">
        <v>5.5671296296296302E-3</v>
      </c>
      <c r="H20" s="14">
        <f t="shared" si="0"/>
        <v>4.1203703703703697E-3</v>
      </c>
      <c r="N20" s="15"/>
    </row>
    <row r="21" spans="1:14" ht="18.75" customHeight="1">
      <c r="A21" s="12">
        <v>8</v>
      </c>
      <c r="B21" s="13" t="s">
        <v>101</v>
      </c>
      <c r="C21" s="13" t="s">
        <v>102</v>
      </c>
      <c r="D21" s="13">
        <v>1970</v>
      </c>
      <c r="E21" s="13" t="s">
        <v>87</v>
      </c>
      <c r="F21" s="14">
        <v>5.5092592592592589E-3</v>
      </c>
      <c r="G21" s="14">
        <v>1.3888888888888887E-3</v>
      </c>
      <c r="H21" s="14">
        <f t="shared" si="0"/>
        <v>4.1203703703703697E-3</v>
      </c>
      <c r="N21" s="15"/>
    </row>
    <row r="22" spans="1:14" ht="18.75" customHeight="1" thickBot="1">
      <c r="A22" s="16">
        <v>25</v>
      </c>
      <c r="B22" s="17" t="s">
        <v>131</v>
      </c>
      <c r="C22" s="17" t="s">
        <v>111</v>
      </c>
      <c r="D22" s="17">
        <v>1976</v>
      </c>
      <c r="E22" s="17" t="s">
        <v>122</v>
      </c>
      <c r="F22" s="14">
        <v>9.6990740740740735E-3</v>
      </c>
      <c r="G22" s="14">
        <v>5.5671296296296302E-3</v>
      </c>
      <c r="H22" s="14">
        <f t="shared" si="0"/>
        <v>4.1319444444444433E-3</v>
      </c>
      <c r="N22" s="15"/>
    </row>
    <row r="23" spans="1:14" ht="18.75" customHeight="1">
      <c r="A23" s="18">
        <v>24</v>
      </c>
      <c r="B23" s="19" t="s">
        <v>129</v>
      </c>
      <c r="C23" s="19" t="s">
        <v>130</v>
      </c>
      <c r="D23" s="19">
        <v>1962</v>
      </c>
      <c r="E23" s="19" t="s">
        <v>69</v>
      </c>
      <c r="F23" s="14">
        <v>9.7106481481481471E-3</v>
      </c>
      <c r="G23" s="14">
        <v>5.5671296296296302E-3</v>
      </c>
      <c r="H23" s="14">
        <f t="shared" si="0"/>
        <v>4.1435185185185169E-3</v>
      </c>
      <c r="N23" s="15"/>
    </row>
    <row r="24" spans="1:14" ht="18.75" customHeight="1">
      <c r="A24" s="12">
        <v>34</v>
      </c>
      <c r="B24" s="13" t="s">
        <v>148</v>
      </c>
      <c r="C24" s="13" t="s">
        <v>126</v>
      </c>
      <c r="D24" s="13">
        <v>1962</v>
      </c>
      <c r="E24" s="13" t="s">
        <v>51</v>
      </c>
      <c r="F24" s="14">
        <v>1.1111111111111112E-2</v>
      </c>
      <c r="G24" s="14">
        <v>6.9444444444444605E-3</v>
      </c>
      <c r="H24" s="14">
        <f t="shared" si="0"/>
        <v>4.166666666666651E-3</v>
      </c>
      <c r="N24" s="15"/>
    </row>
    <row r="25" spans="1:14" ht="18.75" customHeight="1">
      <c r="A25" s="12">
        <v>39</v>
      </c>
      <c r="B25" s="13" t="s">
        <v>157</v>
      </c>
      <c r="C25" s="13" t="s">
        <v>105</v>
      </c>
      <c r="D25" s="13">
        <v>1983</v>
      </c>
      <c r="E25" s="13" t="s">
        <v>51</v>
      </c>
      <c r="F25" s="14">
        <v>1.2500000000000001E-2</v>
      </c>
      <c r="G25" s="14">
        <v>8.3333333333333402E-3</v>
      </c>
      <c r="H25" s="14">
        <f t="shared" si="0"/>
        <v>4.1666666666666605E-3</v>
      </c>
      <c r="N25" s="15"/>
    </row>
    <row r="26" spans="1:14" ht="18.75" customHeight="1">
      <c r="A26" s="12">
        <v>29</v>
      </c>
      <c r="B26" s="13" t="s">
        <v>140</v>
      </c>
      <c r="C26" s="13" t="s">
        <v>141</v>
      </c>
      <c r="D26" s="13">
        <v>1966</v>
      </c>
      <c r="E26" s="13" t="s">
        <v>51</v>
      </c>
      <c r="F26" s="14">
        <v>1.1122685185185185E-2</v>
      </c>
      <c r="G26" s="14">
        <v>6.9444444444444605E-3</v>
      </c>
      <c r="H26" s="14">
        <f t="shared" si="0"/>
        <v>4.1782407407407246E-3</v>
      </c>
      <c r="N26" s="15"/>
    </row>
    <row r="27" spans="1:14" ht="18.75" customHeight="1" thickBot="1">
      <c r="A27" s="16">
        <v>42</v>
      </c>
      <c r="B27" s="17" t="s">
        <v>161</v>
      </c>
      <c r="C27" s="17" t="s">
        <v>162</v>
      </c>
      <c r="D27" s="17">
        <v>1964</v>
      </c>
      <c r="E27" s="17" t="s">
        <v>51</v>
      </c>
      <c r="F27" s="14">
        <v>1.3900462962962962E-2</v>
      </c>
      <c r="G27" s="14">
        <v>9.7222222222222206E-3</v>
      </c>
      <c r="H27" s="14">
        <f t="shared" si="0"/>
        <v>4.178240740740741E-3</v>
      </c>
      <c r="N27" s="15"/>
    </row>
    <row r="28" spans="1:14" ht="18.75" customHeight="1">
      <c r="A28" s="18">
        <v>31</v>
      </c>
      <c r="B28" s="19" t="s">
        <v>143</v>
      </c>
      <c r="C28" s="19" t="s">
        <v>144</v>
      </c>
      <c r="D28" s="19">
        <v>1959</v>
      </c>
      <c r="E28" s="19" t="s">
        <v>51</v>
      </c>
      <c r="F28" s="14">
        <v>1.1145833333333334E-2</v>
      </c>
      <c r="G28" s="14">
        <v>6.9444444444444605E-3</v>
      </c>
      <c r="H28" s="14">
        <f t="shared" si="0"/>
        <v>4.2013888888888734E-3</v>
      </c>
      <c r="N28" s="15"/>
    </row>
    <row r="29" spans="1:14" ht="18.75" customHeight="1">
      <c r="A29" s="12">
        <v>36</v>
      </c>
      <c r="B29" s="13" t="s">
        <v>151</v>
      </c>
      <c r="C29" s="13" t="s">
        <v>152</v>
      </c>
      <c r="D29" s="13">
        <v>1977</v>
      </c>
      <c r="E29" s="13" t="s">
        <v>57</v>
      </c>
      <c r="F29" s="14">
        <v>1.255787037037037E-2</v>
      </c>
      <c r="G29" s="14">
        <v>8.3333333333333402E-3</v>
      </c>
      <c r="H29" s="14">
        <f t="shared" si="0"/>
        <v>4.2245370370370301E-3</v>
      </c>
      <c r="N29" s="15"/>
    </row>
    <row r="30" spans="1:14" ht="18.75" customHeight="1">
      <c r="A30" s="12">
        <v>40</v>
      </c>
      <c r="B30" s="13" t="s">
        <v>158</v>
      </c>
      <c r="C30" s="13" t="s">
        <v>156</v>
      </c>
      <c r="D30" s="13">
        <v>2001</v>
      </c>
      <c r="E30" s="13" t="s">
        <v>67</v>
      </c>
      <c r="F30" s="14">
        <v>1.3946759259259258E-2</v>
      </c>
      <c r="G30" s="14">
        <v>9.7222222222222206E-3</v>
      </c>
      <c r="H30" s="14">
        <f t="shared" si="0"/>
        <v>4.2245370370370371E-3</v>
      </c>
      <c r="N30" s="15"/>
    </row>
    <row r="31" spans="1:14" ht="18.75" customHeight="1">
      <c r="A31" s="12">
        <v>32</v>
      </c>
      <c r="B31" s="13" t="s">
        <v>145</v>
      </c>
      <c r="C31" s="13" t="s">
        <v>146</v>
      </c>
      <c r="D31" s="13">
        <v>1975</v>
      </c>
      <c r="E31" s="13" t="s">
        <v>117</v>
      </c>
      <c r="F31" s="14">
        <v>1.1180555555555556E-2</v>
      </c>
      <c r="G31" s="14">
        <v>6.9444444444444605E-3</v>
      </c>
      <c r="H31" s="14">
        <f t="shared" si="0"/>
        <v>4.2361111111110959E-3</v>
      </c>
      <c r="N31" s="15"/>
    </row>
    <row r="32" spans="1:14" ht="18.75" customHeight="1" thickBot="1">
      <c r="A32" s="16">
        <v>35</v>
      </c>
      <c r="B32" s="17" t="s">
        <v>149</v>
      </c>
      <c r="C32" s="17" t="s">
        <v>150</v>
      </c>
      <c r="D32" s="17">
        <v>1980</v>
      </c>
      <c r="E32" s="17" t="s">
        <v>55</v>
      </c>
      <c r="F32" s="14">
        <v>1.2569444444444446E-2</v>
      </c>
      <c r="G32" s="14">
        <v>8.3333333333333402E-3</v>
      </c>
      <c r="H32" s="14">
        <f t="shared" si="0"/>
        <v>4.2361111111111054E-3</v>
      </c>
      <c r="N32" s="15"/>
    </row>
    <row r="33" spans="1:14" ht="18.75" customHeight="1">
      <c r="A33" s="18">
        <v>38</v>
      </c>
      <c r="B33" s="19" t="s">
        <v>155</v>
      </c>
      <c r="C33" s="19" t="s">
        <v>156</v>
      </c>
      <c r="D33" s="19">
        <v>1985</v>
      </c>
      <c r="E33" s="19" t="s">
        <v>51</v>
      </c>
      <c r="F33" s="14">
        <v>1.2581018518518519E-2</v>
      </c>
      <c r="G33" s="14">
        <v>8.3333333333333402E-3</v>
      </c>
      <c r="H33" s="14">
        <f t="shared" si="0"/>
        <v>4.247685185185179E-3</v>
      </c>
      <c r="N33" s="15"/>
    </row>
    <row r="34" spans="1:14" ht="18.75" customHeight="1">
      <c r="A34" s="12">
        <v>58</v>
      </c>
      <c r="B34" s="13" t="s">
        <v>190</v>
      </c>
      <c r="C34" s="13" t="s">
        <v>191</v>
      </c>
      <c r="D34" s="13">
        <v>1956</v>
      </c>
      <c r="E34" s="13" t="s">
        <v>122</v>
      </c>
      <c r="F34" s="14">
        <v>1.8136574074074072E-2</v>
      </c>
      <c r="G34" s="14">
        <v>1.388888888888886E-2</v>
      </c>
      <c r="H34" s="14">
        <f t="shared" si="0"/>
        <v>4.247685185185212E-3</v>
      </c>
      <c r="N34" s="15"/>
    </row>
    <row r="35" spans="1:14" ht="18.75" customHeight="1">
      <c r="A35" s="12">
        <v>46</v>
      </c>
      <c r="B35" s="13" t="s">
        <v>170</v>
      </c>
      <c r="C35" s="13" t="s">
        <v>130</v>
      </c>
      <c r="D35" s="13">
        <v>1976</v>
      </c>
      <c r="E35" s="13" t="s">
        <v>61</v>
      </c>
      <c r="F35" s="14">
        <v>1.5381944444444443E-2</v>
      </c>
      <c r="G35" s="14">
        <v>1.1111111111111101E-2</v>
      </c>
      <c r="H35" s="14">
        <f t="shared" ref="H35:H66" si="1">F35-G35</f>
        <v>4.2708333333333418E-3</v>
      </c>
      <c r="N35" s="15"/>
    </row>
    <row r="36" spans="1:14" ht="18.75" customHeight="1">
      <c r="A36" s="20">
        <v>144</v>
      </c>
      <c r="B36" s="13" t="s">
        <v>312</v>
      </c>
      <c r="C36" s="13" t="s">
        <v>164</v>
      </c>
      <c r="D36" s="13">
        <v>1959</v>
      </c>
      <c r="E36" s="13" t="s">
        <v>117</v>
      </c>
      <c r="F36" s="14">
        <v>2.929398148148148E-2</v>
      </c>
      <c r="G36" s="14">
        <v>2.5000000000000001E-2</v>
      </c>
      <c r="H36" s="14">
        <f t="shared" si="1"/>
        <v>4.2939814814814785E-3</v>
      </c>
      <c r="N36" s="15"/>
    </row>
    <row r="37" spans="1:14" ht="18.75" customHeight="1" thickBot="1">
      <c r="A37" s="16">
        <v>43</v>
      </c>
      <c r="B37" s="17" t="s">
        <v>163</v>
      </c>
      <c r="C37" s="17" t="s">
        <v>164</v>
      </c>
      <c r="D37" s="17">
        <v>1952</v>
      </c>
      <c r="E37" s="17" t="s">
        <v>67</v>
      </c>
      <c r="F37" s="14">
        <v>1.4016203703703704E-2</v>
      </c>
      <c r="G37" s="14">
        <v>9.7222222222222206E-3</v>
      </c>
      <c r="H37" s="14">
        <f t="shared" si="1"/>
        <v>4.2939814814814837E-3</v>
      </c>
      <c r="N37" s="15"/>
    </row>
    <row r="38" spans="1:14" ht="18.75" customHeight="1">
      <c r="A38" s="18">
        <v>20</v>
      </c>
      <c r="B38" s="19" t="s">
        <v>123</v>
      </c>
      <c r="C38" s="19" t="s">
        <v>124</v>
      </c>
      <c r="D38" s="19">
        <v>1965</v>
      </c>
      <c r="E38" s="19" t="s">
        <v>51</v>
      </c>
      <c r="F38" s="14">
        <v>8.4606481481481494E-3</v>
      </c>
      <c r="G38" s="14">
        <v>4.166666666666664E-3</v>
      </c>
      <c r="H38" s="14">
        <f t="shared" si="1"/>
        <v>4.2939814814814854E-3</v>
      </c>
      <c r="N38" s="15"/>
    </row>
    <row r="39" spans="1:14" ht="18.75" customHeight="1">
      <c r="A39" s="12">
        <v>98</v>
      </c>
      <c r="B39" s="13" t="s">
        <v>132</v>
      </c>
      <c r="C39" s="13" t="s">
        <v>133</v>
      </c>
      <c r="D39" s="13">
        <v>1973</v>
      </c>
      <c r="E39" s="13" t="s">
        <v>71</v>
      </c>
      <c r="F39" s="14">
        <v>2.9305555555555557E-2</v>
      </c>
      <c r="G39" s="14">
        <v>2.5000000000000001E-2</v>
      </c>
      <c r="H39" s="14">
        <f t="shared" si="1"/>
        <v>4.3055555555555555E-3</v>
      </c>
      <c r="N39" s="15"/>
    </row>
    <row r="40" spans="1:14" ht="18.75" customHeight="1">
      <c r="A40" s="12">
        <v>33</v>
      </c>
      <c r="B40" s="13" t="s">
        <v>147</v>
      </c>
      <c r="C40" s="13" t="s">
        <v>135</v>
      </c>
      <c r="D40" s="13">
        <v>1974</v>
      </c>
      <c r="E40" s="13" t="s">
        <v>55</v>
      </c>
      <c r="F40" s="14">
        <v>1.125E-2</v>
      </c>
      <c r="G40" s="14">
        <v>6.9444444444444605E-3</v>
      </c>
      <c r="H40" s="14">
        <f t="shared" si="1"/>
        <v>4.305555555555539E-3</v>
      </c>
      <c r="N40" s="15"/>
    </row>
    <row r="41" spans="1:14" ht="18.75" customHeight="1">
      <c r="A41" s="12">
        <v>54</v>
      </c>
      <c r="B41" s="13" t="s">
        <v>182</v>
      </c>
      <c r="C41" s="13" t="s">
        <v>183</v>
      </c>
      <c r="D41" s="13">
        <v>1971</v>
      </c>
      <c r="E41" s="13" t="s">
        <v>53</v>
      </c>
      <c r="F41" s="14">
        <v>1.6805555555555556E-2</v>
      </c>
      <c r="G41" s="14">
        <v>1.2500000000000001E-2</v>
      </c>
      <c r="H41" s="14">
        <f t="shared" si="1"/>
        <v>4.3055555555555555E-3</v>
      </c>
      <c r="N41" s="15"/>
    </row>
    <row r="42" spans="1:14" ht="18.75" customHeight="1" thickBot="1">
      <c r="A42" s="16">
        <v>37</v>
      </c>
      <c r="B42" s="17" t="s">
        <v>153</v>
      </c>
      <c r="C42" s="17" t="s">
        <v>154</v>
      </c>
      <c r="D42" s="17">
        <v>1993</v>
      </c>
      <c r="E42" s="17" t="s">
        <v>55</v>
      </c>
      <c r="F42" s="14">
        <v>1.2650462962962962E-2</v>
      </c>
      <c r="G42" s="14">
        <v>8.3333333333333402E-3</v>
      </c>
      <c r="H42" s="14">
        <f t="shared" si="1"/>
        <v>4.3171296296296222E-3</v>
      </c>
      <c r="N42" s="15"/>
    </row>
    <row r="43" spans="1:14" ht="18.75" customHeight="1">
      <c r="A43" s="18">
        <v>49</v>
      </c>
      <c r="B43" s="19" t="s">
        <v>175</v>
      </c>
      <c r="C43" s="19" t="s">
        <v>176</v>
      </c>
      <c r="D43" s="19">
        <v>1955</v>
      </c>
      <c r="E43" s="19" t="s">
        <v>51</v>
      </c>
      <c r="F43" s="14">
        <v>1.5428240740740741E-2</v>
      </c>
      <c r="G43" s="14">
        <v>1.1111111111111101E-2</v>
      </c>
      <c r="H43" s="14">
        <f t="shared" si="1"/>
        <v>4.3171296296296395E-3</v>
      </c>
      <c r="N43" s="15"/>
    </row>
    <row r="44" spans="1:14" ht="18.75" customHeight="1">
      <c r="A44" s="12">
        <v>97</v>
      </c>
      <c r="B44" s="13" t="s">
        <v>112</v>
      </c>
      <c r="C44" s="13" t="s">
        <v>113</v>
      </c>
      <c r="D44" s="13">
        <v>1976</v>
      </c>
      <c r="E44" s="13" t="s">
        <v>71</v>
      </c>
      <c r="F44" s="14">
        <v>2.9340277777777781E-2</v>
      </c>
      <c r="G44" s="14">
        <v>2.5000000000000001E-2</v>
      </c>
      <c r="H44" s="14">
        <f t="shared" si="1"/>
        <v>4.3402777777777797E-3</v>
      </c>
      <c r="N44" s="15"/>
    </row>
    <row r="45" spans="1:14" ht="18.75" customHeight="1">
      <c r="A45" s="12">
        <v>19</v>
      </c>
      <c r="B45" s="13" t="s">
        <v>120</v>
      </c>
      <c r="C45" s="13" t="s">
        <v>121</v>
      </c>
      <c r="D45" s="13">
        <v>1976</v>
      </c>
      <c r="E45" s="13" t="s">
        <v>122</v>
      </c>
      <c r="F45" s="14">
        <v>8.5069444444444437E-3</v>
      </c>
      <c r="G45" s="14">
        <v>4.166666666666664E-3</v>
      </c>
      <c r="H45" s="14">
        <f t="shared" si="1"/>
        <v>4.3402777777777797E-3</v>
      </c>
      <c r="N45" s="15"/>
    </row>
    <row r="46" spans="1:14" ht="18.75" customHeight="1">
      <c r="A46" s="12">
        <v>45</v>
      </c>
      <c r="B46" s="13" t="s">
        <v>168</v>
      </c>
      <c r="C46" s="13" t="s">
        <v>169</v>
      </c>
      <c r="D46" s="13">
        <v>1969</v>
      </c>
      <c r="E46" s="13" t="s">
        <v>55</v>
      </c>
      <c r="F46" s="14">
        <v>1.545138888888889E-2</v>
      </c>
      <c r="G46" s="14">
        <v>1.1111111111111101E-2</v>
      </c>
      <c r="H46" s="14">
        <f t="shared" si="1"/>
        <v>4.3402777777777884E-3</v>
      </c>
      <c r="N46" s="15"/>
    </row>
    <row r="47" spans="1:14" ht="18.75" customHeight="1" thickBot="1">
      <c r="A47" s="16">
        <v>44</v>
      </c>
      <c r="B47" s="17" t="s">
        <v>165</v>
      </c>
      <c r="C47" s="17" t="s">
        <v>166</v>
      </c>
      <c r="D47" s="17">
        <v>1972</v>
      </c>
      <c r="E47" s="17" t="s">
        <v>167</v>
      </c>
      <c r="F47" s="14">
        <v>1.4074074074074074E-2</v>
      </c>
      <c r="G47" s="14">
        <v>9.7222222222222206E-3</v>
      </c>
      <c r="H47" s="14">
        <f t="shared" si="1"/>
        <v>4.3518518518518533E-3</v>
      </c>
      <c r="N47" s="15"/>
    </row>
    <row r="48" spans="1:14" ht="18.75" customHeight="1">
      <c r="A48" s="18">
        <v>48</v>
      </c>
      <c r="B48" s="19" t="s">
        <v>173</v>
      </c>
      <c r="C48" s="19" t="s">
        <v>174</v>
      </c>
      <c r="D48" s="19">
        <v>1980</v>
      </c>
      <c r="E48" s="19" t="s">
        <v>55</v>
      </c>
      <c r="F48" s="14">
        <v>1.5474537037037038E-2</v>
      </c>
      <c r="G48" s="14">
        <v>1.1111111111111101E-2</v>
      </c>
      <c r="H48" s="14">
        <f t="shared" si="1"/>
        <v>4.3634259259259373E-3</v>
      </c>
      <c r="N48" s="15"/>
    </row>
    <row r="49" spans="1:14" ht="18.75" customHeight="1">
      <c r="A49" s="12">
        <v>51</v>
      </c>
      <c r="B49" s="13" t="s">
        <v>178</v>
      </c>
      <c r="C49" s="13" t="s">
        <v>116</v>
      </c>
      <c r="D49" s="13">
        <v>1964</v>
      </c>
      <c r="E49" s="13" t="s">
        <v>55</v>
      </c>
      <c r="F49" s="14">
        <v>1.6863425925925928E-2</v>
      </c>
      <c r="G49" s="14">
        <v>1.2500000000000001E-2</v>
      </c>
      <c r="H49" s="14">
        <f t="shared" si="1"/>
        <v>4.3634259259259268E-3</v>
      </c>
      <c r="N49" s="15"/>
    </row>
    <row r="50" spans="1:14" ht="18.75" customHeight="1">
      <c r="A50" s="12">
        <v>52</v>
      </c>
      <c r="B50" s="13" t="s">
        <v>179</v>
      </c>
      <c r="C50" s="13" t="s">
        <v>180</v>
      </c>
      <c r="D50" s="13">
        <v>1963</v>
      </c>
      <c r="E50" s="13" t="s">
        <v>55</v>
      </c>
      <c r="F50" s="14">
        <v>1.6875000000000001E-2</v>
      </c>
      <c r="G50" s="14">
        <v>1.2500000000000001E-2</v>
      </c>
      <c r="H50" s="14">
        <f t="shared" si="1"/>
        <v>4.3750000000000004E-3</v>
      </c>
      <c r="N50" s="15"/>
    </row>
    <row r="51" spans="1:14" ht="18.75" customHeight="1">
      <c r="A51" s="12">
        <v>53</v>
      </c>
      <c r="B51" s="13" t="s">
        <v>181</v>
      </c>
      <c r="C51" s="13" t="s">
        <v>105</v>
      </c>
      <c r="D51" s="13">
        <v>1974</v>
      </c>
      <c r="E51" s="13" t="s">
        <v>53</v>
      </c>
      <c r="F51" s="14">
        <v>1.6886574074074075E-2</v>
      </c>
      <c r="G51" s="14">
        <v>1.2500000000000001E-2</v>
      </c>
      <c r="H51" s="14">
        <f t="shared" si="1"/>
        <v>4.386574074074074E-3</v>
      </c>
      <c r="N51" s="15"/>
    </row>
    <row r="52" spans="1:14" ht="18.75" customHeight="1">
      <c r="A52" s="21">
        <v>15</v>
      </c>
      <c r="B52" s="22" t="s">
        <v>114</v>
      </c>
      <c r="C52" s="22" t="s">
        <v>109</v>
      </c>
      <c r="D52" s="22">
        <v>1961</v>
      </c>
      <c r="E52" s="22" t="s">
        <v>51</v>
      </c>
      <c r="F52" s="14">
        <v>7.2222222222222228E-3</v>
      </c>
      <c r="G52" s="14">
        <v>2.7777777777777775E-3</v>
      </c>
      <c r="H52" s="23">
        <f t="shared" si="1"/>
        <v>4.4444444444444453E-3</v>
      </c>
      <c r="N52" s="15"/>
    </row>
    <row r="53" spans="1:14" ht="18.75" customHeight="1">
      <c r="A53" s="24">
        <v>47</v>
      </c>
      <c r="B53" s="25" t="s">
        <v>171</v>
      </c>
      <c r="C53" s="25" t="s">
        <v>172</v>
      </c>
      <c r="D53" s="25">
        <v>1979</v>
      </c>
      <c r="E53" s="25" t="s">
        <v>55</v>
      </c>
      <c r="F53" s="14">
        <v>1.5555555555555553E-2</v>
      </c>
      <c r="G53" s="14">
        <v>1.1111111111111101E-2</v>
      </c>
      <c r="H53" s="26">
        <f t="shared" si="1"/>
        <v>4.4444444444444522E-3</v>
      </c>
      <c r="N53" s="15"/>
    </row>
    <row r="54" spans="1:14" ht="18.75" customHeight="1">
      <c r="A54" s="12">
        <v>50</v>
      </c>
      <c r="B54" s="13" t="s">
        <v>177</v>
      </c>
      <c r="C54" s="13" t="s">
        <v>172</v>
      </c>
      <c r="D54" s="13">
        <v>1971</v>
      </c>
      <c r="E54" s="13" t="s">
        <v>57</v>
      </c>
      <c r="F54" s="14">
        <v>1.6944444444444443E-2</v>
      </c>
      <c r="G54" s="14">
        <v>1.2500000000000001E-2</v>
      </c>
      <c r="H54" s="14">
        <f t="shared" si="1"/>
        <v>4.4444444444444418E-3</v>
      </c>
      <c r="N54" s="15"/>
    </row>
    <row r="55" spans="1:14" ht="18.75" customHeight="1">
      <c r="A55" s="12">
        <v>72</v>
      </c>
      <c r="B55" s="13" t="s">
        <v>212</v>
      </c>
      <c r="C55" s="13" t="s">
        <v>130</v>
      </c>
      <c r="D55" s="13">
        <v>1968</v>
      </c>
      <c r="E55" s="13" t="s">
        <v>117</v>
      </c>
      <c r="F55" s="14">
        <v>2.2511574074074073E-2</v>
      </c>
      <c r="G55" s="14">
        <v>1.8055555555555561E-2</v>
      </c>
      <c r="H55" s="14">
        <f t="shared" si="1"/>
        <v>4.4560185185185119E-3</v>
      </c>
      <c r="N55" s="15"/>
    </row>
    <row r="56" spans="1:14" ht="18.75" customHeight="1">
      <c r="A56" s="12">
        <v>106</v>
      </c>
      <c r="B56" s="13" t="s">
        <v>257</v>
      </c>
      <c r="C56" s="13" t="s">
        <v>258</v>
      </c>
      <c r="D56" s="13">
        <v>1969</v>
      </c>
      <c r="E56" s="13" t="s">
        <v>122</v>
      </c>
      <c r="F56" s="14">
        <v>1.834490740740741E-2</v>
      </c>
      <c r="G56" s="14">
        <v>1.388888888888886E-2</v>
      </c>
      <c r="H56" s="14">
        <f t="shared" si="1"/>
        <v>4.4560185185185501E-3</v>
      </c>
      <c r="N56" s="15"/>
    </row>
    <row r="57" spans="1:14" ht="18.75" customHeight="1" thickBot="1">
      <c r="A57" s="16">
        <v>74</v>
      </c>
      <c r="B57" s="17" t="s">
        <v>214</v>
      </c>
      <c r="C57" s="17" t="s">
        <v>109</v>
      </c>
      <c r="D57" s="17">
        <v>1962</v>
      </c>
      <c r="E57" s="17" t="s">
        <v>208</v>
      </c>
      <c r="F57" s="14">
        <v>2.3912037037037034E-2</v>
      </c>
      <c r="G57" s="14">
        <v>1.9444444444444441E-2</v>
      </c>
      <c r="H57" s="14">
        <f t="shared" si="1"/>
        <v>4.4675925925925924E-3</v>
      </c>
      <c r="N57" s="15"/>
    </row>
    <row r="58" spans="1:14" ht="18.75" customHeight="1">
      <c r="A58" s="18">
        <v>41</v>
      </c>
      <c r="B58" s="19" t="s">
        <v>159</v>
      </c>
      <c r="C58" s="19" t="s">
        <v>160</v>
      </c>
      <c r="D58" s="19">
        <v>1974</v>
      </c>
      <c r="E58" s="19" t="s">
        <v>117</v>
      </c>
      <c r="F58" s="14">
        <v>1.4189814814814815E-2</v>
      </c>
      <c r="G58" s="14">
        <v>9.7222222222222206E-3</v>
      </c>
      <c r="H58" s="14">
        <f t="shared" si="1"/>
        <v>4.4675925925925942E-3</v>
      </c>
      <c r="N58" s="15"/>
    </row>
    <row r="59" spans="1:14" ht="18.75" customHeight="1">
      <c r="A59" s="12">
        <v>80</v>
      </c>
      <c r="B59" s="13" t="s">
        <v>224</v>
      </c>
      <c r="C59" s="13" t="s">
        <v>105</v>
      </c>
      <c r="D59" s="13">
        <v>1973</v>
      </c>
      <c r="E59" s="13" t="s">
        <v>53</v>
      </c>
      <c r="F59" s="14">
        <v>2.5300925925925925E-2</v>
      </c>
      <c r="G59" s="14">
        <v>2.0833333333333322E-2</v>
      </c>
      <c r="H59" s="14">
        <f t="shared" si="1"/>
        <v>4.4675925925926029E-3</v>
      </c>
      <c r="N59" s="15"/>
    </row>
    <row r="60" spans="1:14" ht="18.75" customHeight="1">
      <c r="A60" s="12">
        <v>66</v>
      </c>
      <c r="B60" s="13" t="s">
        <v>204</v>
      </c>
      <c r="C60" s="13" t="s">
        <v>105</v>
      </c>
      <c r="D60" s="13">
        <v>1990</v>
      </c>
      <c r="E60" s="13" t="s">
        <v>53</v>
      </c>
      <c r="F60" s="14">
        <v>2.1145833333333332E-2</v>
      </c>
      <c r="G60" s="14">
        <v>1.666666666666668E-2</v>
      </c>
      <c r="H60" s="14">
        <f t="shared" si="1"/>
        <v>4.4791666666666521E-3</v>
      </c>
      <c r="N60" s="15"/>
    </row>
    <row r="61" spans="1:14" ht="18.75" customHeight="1">
      <c r="A61" s="12">
        <v>67</v>
      </c>
      <c r="B61" s="13" t="s">
        <v>205</v>
      </c>
      <c r="C61" s="13" t="s">
        <v>135</v>
      </c>
      <c r="D61" s="13">
        <v>1960</v>
      </c>
      <c r="E61" s="13" t="s">
        <v>117</v>
      </c>
      <c r="F61" s="14">
        <v>2.1157407407407406E-2</v>
      </c>
      <c r="G61" s="14">
        <v>1.666666666666668E-2</v>
      </c>
      <c r="H61" s="14">
        <f t="shared" si="1"/>
        <v>4.4907407407407257E-3</v>
      </c>
      <c r="N61" s="15"/>
    </row>
    <row r="62" spans="1:14" ht="18.75" customHeight="1" thickBot="1">
      <c r="A62" s="16">
        <v>71</v>
      </c>
      <c r="B62" s="17" t="s">
        <v>210</v>
      </c>
      <c r="C62" s="17" t="s">
        <v>211</v>
      </c>
      <c r="D62" s="17">
        <v>1966</v>
      </c>
      <c r="E62" s="17" t="s">
        <v>53</v>
      </c>
      <c r="F62" s="14">
        <v>2.2546296296296297E-2</v>
      </c>
      <c r="G62" s="14">
        <v>1.8055555555555561E-2</v>
      </c>
      <c r="H62" s="14">
        <f t="shared" si="1"/>
        <v>4.4907407407407361E-3</v>
      </c>
      <c r="N62" s="15"/>
    </row>
    <row r="63" spans="1:14" ht="18.75" customHeight="1">
      <c r="A63" s="18">
        <v>63</v>
      </c>
      <c r="B63" s="19" t="s">
        <v>201</v>
      </c>
      <c r="C63" s="19" t="s">
        <v>180</v>
      </c>
      <c r="D63" s="19">
        <v>1958</v>
      </c>
      <c r="E63" s="19" t="s">
        <v>51</v>
      </c>
      <c r="F63" s="14">
        <v>2.1168981481481483E-2</v>
      </c>
      <c r="G63" s="14">
        <v>1.666666666666668E-2</v>
      </c>
      <c r="H63" s="14">
        <f t="shared" si="1"/>
        <v>4.5023148148148028E-3</v>
      </c>
      <c r="N63" s="15"/>
    </row>
    <row r="64" spans="1:14" ht="18.75" customHeight="1">
      <c r="A64" s="12">
        <v>77</v>
      </c>
      <c r="B64" s="13" t="s">
        <v>219</v>
      </c>
      <c r="C64" s="13" t="s">
        <v>220</v>
      </c>
      <c r="D64" s="13">
        <v>1947</v>
      </c>
      <c r="E64" s="13" t="s">
        <v>51</v>
      </c>
      <c r="F64" s="14">
        <v>2.3946759259259261E-2</v>
      </c>
      <c r="G64" s="14">
        <v>1.9444444444444441E-2</v>
      </c>
      <c r="H64" s="14">
        <f t="shared" si="1"/>
        <v>4.5023148148148201E-3</v>
      </c>
      <c r="N64" s="15"/>
    </row>
    <row r="65" spans="1:14" ht="18.75" customHeight="1">
      <c r="A65" s="12">
        <v>57</v>
      </c>
      <c r="B65" s="13" t="s">
        <v>188</v>
      </c>
      <c r="C65" s="13" t="s">
        <v>189</v>
      </c>
      <c r="D65" s="13">
        <v>1962</v>
      </c>
      <c r="E65" s="13" t="s">
        <v>57</v>
      </c>
      <c r="F65" s="14">
        <v>1.8391203703703705E-2</v>
      </c>
      <c r="G65" s="14">
        <v>1.388888888888886E-2</v>
      </c>
      <c r="H65" s="14">
        <f t="shared" si="1"/>
        <v>4.5023148148148444E-3</v>
      </c>
      <c r="N65" s="15"/>
    </row>
    <row r="66" spans="1:14" ht="18.75" customHeight="1">
      <c r="A66" s="12">
        <v>64</v>
      </c>
      <c r="B66" s="13" t="s">
        <v>202</v>
      </c>
      <c r="C66" s="13" t="s">
        <v>203</v>
      </c>
      <c r="D66" s="13">
        <v>1983</v>
      </c>
      <c r="E66" s="13" t="s">
        <v>55</v>
      </c>
      <c r="F66" s="14">
        <v>2.119212962962963E-2</v>
      </c>
      <c r="G66" s="14">
        <v>1.666666666666668E-2</v>
      </c>
      <c r="H66" s="14">
        <f t="shared" si="1"/>
        <v>4.5254629629629499E-3</v>
      </c>
      <c r="N66" s="15"/>
    </row>
    <row r="67" spans="1:14" ht="18.75" customHeight="1" thickBot="1">
      <c r="A67" s="16">
        <v>62</v>
      </c>
      <c r="B67" s="17" t="s">
        <v>199</v>
      </c>
      <c r="C67" s="17" t="s">
        <v>200</v>
      </c>
      <c r="D67" s="17">
        <v>1958</v>
      </c>
      <c r="E67" s="17" t="s">
        <v>196</v>
      </c>
      <c r="F67" s="14">
        <v>1.9814814814814816E-2</v>
      </c>
      <c r="G67" s="14">
        <v>1.52777777777778E-2</v>
      </c>
      <c r="H67" s="14">
        <f t="shared" ref="H67:H98" si="2">F67-G67</f>
        <v>4.5370370370370165E-3</v>
      </c>
      <c r="N67" s="15"/>
    </row>
    <row r="68" spans="1:14" ht="18.75" customHeight="1">
      <c r="A68" s="18">
        <v>68</v>
      </c>
      <c r="B68" s="19" t="s">
        <v>206</v>
      </c>
      <c r="C68" s="19" t="s">
        <v>135</v>
      </c>
      <c r="D68" s="19">
        <v>1970</v>
      </c>
      <c r="E68" s="19" t="s">
        <v>61</v>
      </c>
      <c r="F68" s="14">
        <v>2.1215277777777777E-2</v>
      </c>
      <c r="G68" s="14">
        <v>1.666666666666668E-2</v>
      </c>
      <c r="H68" s="14">
        <f t="shared" si="2"/>
        <v>4.548611111111097E-3</v>
      </c>
      <c r="N68" s="15"/>
    </row>
    <row r="69" spans="1:14" ht="18.75" customHeight="1">
      <c r="A69" s="12">
        <v>59</v>
      </c>
      <c r="B69" s="13" t="s">
        <v>192</v>
      </c>
      <c r="C69" s="13" t="s">
        <v>193</v>
      </c>
      <c r="D69" s="13">
        <v>1949</v>
      </c>
      <c r="E69" s="13" t="s">
        <v>53</v>
      </c>
      <c r="F69" s="14">
        <v>1.9837962962962963E-2</v>
      </c>
      <c r="G69" s="14">
        <v>1.52777777777778E-2</v>
      </c>
      <c r="H69" s="14">
        <f t="shared" si="2"/>
        <v>4.5601851851851637E-3</v>
      </c>
    </row>
    <row r="70" spans="1:14" ht="18.75" customHeight="1">
      <c r="A70" s="12">
        <v>56</v>
      </c>
      <c r="B70" s="13" t="s">
        <v>186</v>
      </c>
      <c r="C70" s="13" t="s">
        <v>187</v>
      </c>
      <c r="D70" s="13">
        <v>1967</v>
      </c>
      <c r="E70" s="13" t="s">
        <v>57</v>
      </c>
      <c r="F70" s="14">
        <v>1.8460648148148146E-2</v>
      </c>
      <c r="G70" s="14">
        <v>1.388888888888886E-2</v>
      </c>
      <c r="H70" s="14">
        <f t="shared" si="2"/>
        <v>4.5717592592592858E-3</v>
      </c>
    </row>
    <row r="71" spans="1:14" ht="18.75" customHeight="1">
      <c r="A71" s="12">
        <v>73</v>
      </c>
      <c r="B71" s="13" t="s">
        <v>213</v>
      </c>
      <c r="C71" s="13" t="s">
        <v>105</v>
      </c>
      <c r="D71" s="13">
        <v>1956</v>
      </c>
      <c r="E71" s="13" t="s">
        <v>53</v>
      </c>
      <c r="F71" s="14">
        <v>2.2638888888888889E-2</v>
      </c>
      <c r="G71" s="14">
        <v>1.8055555555555561E-2</v>
      </c>
      <c r="H71" s="14">
        <f t="shared" si="2"/>
        <v>4.5833333333333282E-3</v>
      </c>
    </row>
    <row r="72" spans="1:14" ht="18.75" customHeight="1" thickBot="1">
      <c r="A72" s="16">
        <v>70</v>
      </c>
      <c r="B72" s="17" t="s">
        <v>209</v>
      </c>
      <c r="C72" s="17" t="s">
        <v>164</v>
      </c>
      <c r="D72" s="17">
        <v>1954</v>
      </c>
      <c r="E72" s="17" t="s">
        <v>117</v>
      </c>
      <c r="F72" s="14">
        <v>2.2650462962962966E-2</v>
      </c>
      <c r="G72" s="14">
        <v>1.8055555555555561E-2</v>
      </c>
      <c r="H72" s="14">
        <f t="shared" si="2"/>
        <v>4.5949074074074052E-3</v>
      </c>
    </row>
    <row r="73" spans="1:14" ht="18.75" customHeight="1">
      <c r="A73" s="18">
        <v>75</v>
      </c>
      <c r="B73" s="19" t="s">
        <v>215</v>
      </c>
      <c r="C73" s="19" t="s">
        <v>216</v>
      </c>
      <c r="D73" s="19">
        <v>1975</v>
      </c>
      <c r="E73" s="19" t="s">
        <v>55</v>
      </c>
      <c r="F73" s="14">
        <v>2.4039351851851853E-2</v>
      </c>
      <c r="G73" s="14">
        <v>1.9444444444444441E-2</v>
      </c>
      <c r="H73" s="14">
        <f t="shared" si="2"/>
        <v>4.5949074074074121E-3</v>
      </c>
    </row>
    <row r="74" spans="1:14" ht="18.75" customHeight="1">
      <c r="A74" s="12">
        <v>69</v>
      </c>
      <c r="B74" s="13" t="s">
        <v>207</v>
      </c>
      <c r="C74" s="13" t="s">
        <v>164</v>
      </c>
      <c r="D74" s="13">
        <v>1971</v>
      </c>
      <c r="E74" s="13" t="s">
        <v>208</v>
      </c>
      <c r="F74" s="14">
        <v>2.2673611111111113E-2</v>
      </c>
      <c r="G74" s="14">
        <v>1.8055555555555561E-2</v>
      </c>
      <c r="H74" s="14">
        <f t="shared" si="2"/>
        <v>4.6180555555555523E-3</v>
      </c>
    </row>
    <row r="75" spans="1:14" ht="18.75" customHeight="1">
      <c r="A75" s="12">
        <v>93</v>
      </c>
      <c r="B75" s="13" t="s">
        <v>241</v>
      </c>
      <c r="C75" s="13" t="s">
        <v>135</v>
      </c>
      <c r="D75" s="13">
        <v>1946</v>
      </c>
      <c r="E75" s="13" t="s">
        <v>55</v>
      </c>
      <c r="F75" s="14">
        <v>2.9629629629629627E-2</v>
      </c>
      <c r="G75" s="14">
        <v>2.5000000000000001E-2</v>
      </c>
      <c r="H75" s="14">
        <f t="shared" si="2"/>
        <v>4.6296296296296259E-3</v>
      </c>
    </row>
    <row r="76" spans="1:14" ht="18.75" customHeight="1" thickBot="1">
      <c r="A76" s="16">
        <v>104</v>
      </c>
      <c r="B76" s="17" t="s">
        <v>253</v>
      </c>
      <c r="C76" s="17" t="s">
        <v>254</v>
      </c>
      <c r="D76" s="17">
        <v>1970</v>
      </c>
      <c r="E76" s="17" t="s">
        <v>122</v>
      </c>
      <c r="F76" s="14">
        <v>1.9907407407407408E-2</v>
      </c>
      <c r="G76" s="14">
        <v>1.52777777777778E-2</v>
      </c>
      <c r="H76" s="14">
        <f t="shared" si="2"/>
        <v>4.6296296296296086E-3</v>
      </c>
    </row>
    <row r="77" spans="1:14" ht="18.75" customHeight="1">
      <c r="A77" s="18">
        <v>61</v>
      </c>
      <c r="B77" s="19" t="s">
        <v>197</v>
      </c>
      <c r="C77" s="19" t="s">
        <v>198</v>
      </c>
      <c r="D77" s="19">
        <v>1987</v>
      </c>
      <c r="E77" s="19" t="s">
        <v>57</v>
      </c>
      <c r="F77" s="14">
        <v>1.9930555555555556E-2</v>
      </c>
      <c r="G77" s="14">
        <v>1.52777777777778E-2</v>
      </c>
      <c r="H77" s="14">
        <f t="shared" si="2"/>
        <v>4.6527777777777557E-3</v>
      </c>
    </row>
    <row r="78" spans="1:14" ht="18.75" customHeight="1">
      <c r="A78" s="12">
        <v>108</v>
      </c>
      <c r="B78" s="13" t="s">
        <v>259</v>
      </c>
      <c r="C78" s="13" t="s">
        <v>109</v>
      </c>
      <c r="D78" s="13">
        <v>1970</v>
      </c>
      <c r="E78" s="13" t="s">
        <v>67</v>
      </c>
      <c r="F78" s="14">
        <v>2.5486111111111112E-2</v>
      </c>
      <c r="G78" s="14">
        <v>2.0833333333333322E-2</v>
      </c>
      <c r="H78" s="14">
        <f t="shared" si="2"/>
        <v>4.6527777777777904E-3</v>
      </c>
    </row>
    <row r="79" spans="1:14" ht="18.75" customHeight="1">
      <c r="A79" s="12">
        <v>55</v>
      </c>
      <c r="B79" s="13" t="s">
        <v>184</v>
      </c>
      <c r="C79" s="13" t="s">
        <v>185</v>
      </c>
      <c r="D79" s="13">
        <v>1961</v>
      </c>
      <c r="E79" s="13" t="s">
        <v>55</v>
      </c>
      <c r="F79" s="14">
        <v>1.8541666666666668E-2</v>
      </c>
      <c r="G79" s="14">
        <v>1.388888888888886E-2</v>
      </c>
      <c r="H79" s="14">
        <f t="shared" si="2"/>
        <v>4.6527777777778077E-3</v>
      </c>
    </row>
    <row r="80" spans="1:14" ht="18.75" customHeight="1">
      <c r="A80" s="12">
        <v>78</v>
      </c>
      <c r="B80" s="13" t="s">
        <v>221</v>
      </c>
      <c r="C80" s="13" t="s">
        <v>222</v>
      </c>
      <c r="D80" s="13">
        <v>1973</v>
      </c>
      <c r="E80" s="13" t="s">
        <v>53</v>
      </c>
      <c r="F80" s="14">
        <v>2.4166666666666666E-2</v>
      </c>
      <c r="G80" s="14">
        <v>1.9444444444444441E-2</v>
      </c>
      <c r="H80" s="14">
        <f t="shared" si="2"/>
        <v>4.7222222222222249E-3</v>
      </c>
    </row>
    <row r="81" spans="1:8" ht="18.75" customHeight="1" thickBot="1">
      <c r="A81" s="16">
        <v>79</v>
      </c>
      <c r="B81" s="17" t="s">
        <v>223</v>
      </c>
      <c r="C81" s="17" t="s">
        <v>193</v>
      </c>
      <c r="D81" s="17">
        <v>1990</v>
      </c>
      <c r="E81" s="17" t="s">
        <v>208</v>
      </c>
      <c r="F81" s="14">
        <v>2.5578703703703704E-2</v>
      </c>
      <c r="G81" s="14">
        <v>2.0833333333333322E-2</v>
      </c>
      <c r="H81" s="14">
        <f t="shared" si="2"/>
        <v>4.7453703703703824E-3</v>
      </c>
    </row>
    <row r="82" spans="1:8" ht="18.75" customHeight="1">
      <c r="A82" s="18">
        <v>92</v>
      </c>
      <c r="B82" s="19" t="s">
        <v>240</v>
      </c>
      <c r="C82" s="19" t="s">
        <v>130</v>
      </c>
      <c r="D82" s="19">
        <v>1971</v>
      </c>
      <c r="E82" s="19" t="s">
        <v>117</v>
      </c>
      <c r="F82" s="14">
        <v>2.8414351851851847E-2</v>
      </c>
      <c r="G82" s="14">
        <v>2.3611111111111142E-2</v>
      </c>
      <c r="H82" s="14">
        <f t="shared" si="2"/>
        <v>4.8032407407407052E-3</v>
      </c>
    </row>
    <row r="83" spans="1:8" ht="18.75" customHeight="1">
      <c r="A83" s="12">
        <v>87</v>
      </c>
      <c r="B83" s="13" t="s">
        <v>234</v>
      </c>
      <c r="C83" s="13" t="s">
        <v>183</v>
      </c>
      <c r="D83" s="13">
        <v>1961</v>
      </c>
      <c r="E83" s="13" t="s">
        <v>67</v>
      </c>
      <c r="F83" s="14">
        <v>2.7037037037037037E-2</v>
      </c>
      <c r="G83" s="14">
        <v>2.2222222222222202E-2</v>
      </c>
      <c r="H83" s="14">
        <f t="shared" si="2"/>
        <v>4.8148148148148343E-3</v>
      </c>
    </row>
    <row r="84" spans="1:8" ht="18.75" customHeight="1">
      <c r="A84" s="12">
        <v>85</v>
      </c>
      <c r="B84" s="13" t="s">
        <v>231</v>
      </c>
      <c r="C84" s="13" t="s">
        <v>135</v>
      </c>
      <c r="D84" s="13">
        <v>1949</v>
      </c>
      <c r="E84" s="13" t="s">
        <v>53</v>
      </c>
      <c r="F84" s="14">
        <v>2.704861111111111E-2</v>
      </c>
      <c r="G84" s="14">
        <v>2.2222222222222202E-2</v>
      </c>
      <c r="H84" s="14">
        <f t="shared" si="2"/>
        <v>4.8263888888889078E-3</v>
      </c>
    </row>
    <row r="85" spans="1:8" ht="18.75" customHeight="1">
      <c r="A85" s="12">
        <v>83</v>
      </c>
      <c r="B85" s="13" t="s">
        <v>228</v>
      </c>
      <c r="C85" s="13" t="s">
        <v>172</v>
      </c>
      <c r="D85" s="13">
        <v>1958</v>
      </c>
      <c r="E85" s="13" t="s">
        <v>53</v>
      </c>
      <c r="F85" s="14">
        <v>2.7071759259259257E-2</v>
      </c>
      <c r="G85" s="14">
        <v>2.2222222222222202E-2</v>
      </c>
      <c r="H85" s="14">
        <f t="shared" si="2"/>
        <v>4.849537037037055E-3</v>
      </c>
    </row>
    <row r="86" spans="1:8" ht="18.75" customHeight="1" thickBot="1">
      <c r="A86" s="16">
        <v>60</v>
      </c>
      <c r="B86" s="17" t="s">
        <v>194</v>
      </c>
      <c r="C86" s="17" t="s">
        <v>195</v>
      </c>
      <c r="D86" s="17">
        <v>1982</v>
      </c>
      <c r="E86" s="17" t="s">
        <v>196</v>
      </c>
      <c r="F86" s="14">
        <v>2.0185185185185184E-2</v>
      </c>
      <c r="G86" s="14">
        <v>1.52777777777778E-2</v>
      </c>
      <c r="H86" s="14">
        <f t="shared" si="2"/>
        <v>4.9074074074073847E-3</v>
      </c>
    </row>
    <row r="87" spans="1:8" ht="18.75" customHeight="1">
      <c r="A87" s="18">
        <v>84</v>
      </c>
      <c r="B87" s="19" t="s">
        <v>229</v>
      </c>
      <c r="C87" s="19" t="s">
        <v>230</v>
      </c>
      <c r="D87" s="19">
        <v>1956</v>
      </c>
      <c r="E87" s="19" t="s">
        <v>53</v>
      </c>
      <c r="F87" s="14">
        <v>2.7141203703703706E-2</v>
      </c>
      <c r="G87" s="14">
        <v>2.2222222222222202E-2</v>
      </c>
      <c r="H87" s="14">
        <f t="shared" si="2"/>
        <v>4.9189814814815033E-3</v>
      </c>
    </row>
    <row r="88" spans="1:8" ht="18.75" customHeight="1">
      <c r="A88" s="12">
        <v>81</v>
      </c>
      <c r="B88" s="13" t="s">
        <v>225</v>
      </c>
      <c r="C88" s="13" t="s">
        <v>103</v>
      </c>
      <c r="D88" s="13">
        <v>1958</v>
      </c>
      <c r="E88" s="13" t="s">
        <v>53</v>
      </c>
      <c r="F88" s="14">
        <v>2.5833333333333333E-2</v>
      </c>
      <c r="G88" s="14">
        <v>2.0833333333333322E-2</v>
      </c>
      <c r="H88" s="14">
        <f t="shared" si="2"/>
        <v>5.0000000000000114E-3</v>
      </c>
    </row>
    <row r="89" spans="1:8" ht="18.75" customHeight="1">
      <c r="A89" s="12">
        <v>86</v>
      </c>
      <c r="B89" s="13" t="s">
        <v>232</v>
      </c>
      <c r="C89" s="13" t="s">
        <v>233</v>
      </c>
      <c r="D89" s="13">
        <v>1953</v>
      </c>
      <c r="E89" s="13" t="s">
        <v>117</v>
      </c>
      <c r="F89" s="14">
        <v>2.7222222222222228E-2</v>
      </c>
      <c r="G89" s="14">
        <v>2.2222222222222202E-2</v>
      </c>
      <c r="H89" s="14">
        <f t="shared" si="2"/>
        <v>5.0000000000000253E-3</v>
      </c>
    </row>
    <row r="90" spans="1:8" ht="18.75" customHeight="1">
      <c r="A90" s="12">
        <v>95</v>
      </c>
      <c r="B90" s="13" t="s">
        <v>243</v>
      </c>
      <c r="C90" s="13" t="s">
        <v>96</v>
      </c>
      <c r="D90" s="13">
        <v>1959</v>
      </c>
      <c r="E90" s="13" t="s">
        <v>63</v>
      </c>
      <c r="F90" s="14">
        <v>3.0011574074074076E-2</v>
      </c>
      <c r="G90" s="14">
        <v>2.5000000000000001E-2</v>
      </c>
      <c r="H90" s="14">
        <f t="shared" si="2"/>
        <v>5.0115740740740745E-3</v>
      </c>
    </row>
    <row r="91" spans="1:8" ht="18.75" customHeight="1" thickBot="1">
      <c r="A91" s="16">
        <v>96</v>
      </c>
      <c r="B91" s="17" t="s">
        <v>244</v>
      </c>
      <c r="C91" s="17" t="s">
        <v>245</v>
      </c>
      <c r="D91" s="17">
        <v>1948</v>
      </c>
      <c r="E91" s="17" t="s">
        <v>53</v>
      </c>
      <c r="F91" s="14">
        <v>3.005787037037037E-2</v>
      </c>
      <c r="G91" s="14">
        <v>2.5000000000000001E-2</v>
      </c>
      <c r="H91" s="14">
        <f t="shared" si="2"/>
        <v>5.0578703703703688E-3</v>
      </c>
    </row>
    <row r="92" spans="1:8" ht="18.75" customHeight="1">
      <c r="A92" s="18">
        <v>94</v>
      </c>
      <c r="B92" s="19" t="s">
        <v>242</v>
      </c>
      <c r="C92" s="19" t="s">
        <v>216</v>
      </c>
      <c r="D92" s="19">
        <v>1953</v>
      </c>
      <c r="E92" s="19" t="s">
        <v>53</v>
      </c>
      <c r="F92" s="14">
        <v>3.0127314814814815E-2</v>
      </c>
      <c r="G92" s="14">
        <v>2.5000000000000001E-2</v>
      </c>
      <c r="H92" s="14">
        <f t="shared" si="2"/>
        <v>5.1273148148148137E-3</v>
      </c>
    </row>
    <row r="93" spans="1:8" ht="18.75" customHeight="1">
      <c r="A93" s="12">
        <v>89</v>
      </c>
      <c r="B93" s="13" t="s">
        <v>236</v>
      </c>
      <c r="C93" s="13" t="s">
        <v>237</v>
      </c>
      <c r="D93" s="13">
        <v>1970</v>
      </c>
      <c r="E93" s="13" t="s">
        <v>55</v>
      </c>
      <c r="F93" s="14">
        <v>2.8761574074074075E-2</v>
      </c>
      <c r="G93" s="14">
        <v>2.3611111111111142E-2</v>
      </c>
      <c r="H93" s="14">
        <f t="shared" si="2"/>
        <v>5.1504629629629331E-3</v>
      </c>
    </row>
    <row r="94" spans="1:8" ht="18.75" customHeight="1">
      <c r="A94" s="12">
        <v>110</v>
      </c>
      <c r="B94" s="13" t="s">
        <v>262</v>
      </c>
      <c r="C94" s="13" t="s">
        <v>263</v>
      </c>
      <c r="D94" s="13">
        <v>1976</v>
      </c>
      <c r="E94" s="13" t="s">
        <v>61</v>
      </c>
      <c r="F94" s="14">
        <v>9.432870370370371E-3</v>
      </c>
      <c r="G94" s="14">
        <v>4.166666666666664E-3</v>
      </c>
      <c r="H94" s="14">
        <f t="shared" si="2"/>
        <v>5.266203703703707E-3</v>
      </c>
    </row>
    <row r="95" spans="1:8" ht="18.75" customHeight="1">
      <c r="A95" s="12">
        <v>82</v>
      </c>
      <c r="B95" s="13" t="s">
        <v>226</v>
      </c>
      <c r="C95" s="13" t="s">
        <v>227</v>
      </c>
      <c r="D95" s="13">
        <v>1969</v>
      </c>
      <c r="E95" s="13" t="s">
        <v>55</v>
      </c>
      <c r="F95" s="14">
        <v>2.6377314814814815E-2</v>
      </c>
      <c r="G95" s="14">
        <v>2.0833333333333322E-2</v>
      </c>
      <c r="H95" s="14">
        <f t="shared" si="2"/>
        <v>5.5439814814814935E-3</v>
      </c>
    </row>
    <row r="96" spans="1:8" ht="18.75" customHeight="1" thickBot="1">
      <c r="A96" s="16">
        <v>91</v>
      </c>
      <c r="B96" s="17" t="s">
        <v>239</v>
      </c>
      <c r="C96" s="17" t="s">
        <v>137</v>
      </c>
      <c r="D96" s="17">
        <v>1972</v>
      </c>
      <c r="E96" s="17" t="s">
        <v>208</v>
      </c>
      <c r="F96" s="14">
        <v>2.9166666666666664E-2</v>
      </c>
      <c r="G96" s="14">
        <v>2.3611111111111142E-2</v>
      </c>
      <c r="H96" s="14">
        <f t="shared" si="2"/>
        <v>5.5555555555555219E-3</v>
      </c>
    </row>
    <row r="97" spans="1:8" ht="18.75" customHeight="1">
      <c r="A97" s="12">
        <v>90</v>
      </c>
      <c r="B97" s="13" t="s">
        <v>238</v>
      </c>
      <c r="C97" s="13" t="s">
        <v>109</v>
      </c>
      <c r="D97" s="13">
        <v>1967</v>
      </c>
      <c r="E97" s="13" t="s">
        <v>53</v>
      </c>
      <c r="F97" s="14">
        <v>2.9236111111111112E-2</v>
      </c>
      <c r="G97" s="14">
        <v>2.3611111111111142E-2</v>
      </c>
      <c r="H97" s="14">
        <f t="shared" si="2"/>
        <v>5.6249999999999703E-3</v>
      </c>
    </row>
    <row r="98" spans="1:8" ht="18.75" customHeight="1">
      <c r="A98" s="12">
        <v>88</v>
      </c>
      <c r="B98" s="13" t="s">
        <v>235</v>
      </c>
      <c r="C98" s="13" t="s">
        <v>164</v>
      </c>
      <c r="D98" s="13">
        <v>1962</v>
      </c>
      <c r="E98" s="13" t="s">
        <v>55</v>
      </c>
      <c r="F98" s="14">
        <v>2.9317129629629634E-2</v>
      </c>
      <c r="G98" s="14">
        <v>2.3611111111111142E-2</v>
      </c>
      <c r="H98" s="14">
        <f t="shared" si="2"/>
        <v>5.7060185185184922E-3</v>
      </c>
    </row>
  </sheetData>
  <mergeCells count="1">
    <mergeCell ref="A1:E1"/>
  </mergeCells>
  <phoneticPr fontId="0" type="noConversion"/>
  <pageMargins left="0" right="0" top="0.39370000000000011" bottom="0.39370000000000011" header="0" footer="0"/>
  <pageSetup paperSize="9" scale="99" fitToHeight="0" orientation="portrait" r:id="rId1"/>
  <headerFooter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6"/>
  <sheetViews>
    <sheetView workbookViewId="0">
      <selection sqref="A1:E1"/>
    </sheetView>
  </sheetViews>
  <sheetFormatPr defaultColWidth="12.140625" defaultRowHeight="18.75" customHeight="1"/>
  <cols>
    <col min="1" max="1" width="5.5703125" style="30" bestFit="1" customWidth="1"/>
    <col min="2" max="2" width="16.28515625" style="30" bestFit="1" customWidth="1"/>
    <col min="3" max="3" width="10.85546875" style="30" bestFit="1" customWidth="1"/>
    <col min="4" max="4" width="6.42578125" style="30" bestFit="1" customWidth="1"/>
    <col min="5" max="5" width="9.140625" style="30" bestFit="1" customWidth="1"/>
    <col min="6" max="6" width="12.140625" style="30" bestFit="1" customWidth="1"/>
    <col min="7" max="7" width="15" style="30" bestFit="1" customWidth="1"/>
    <col min="8" max="8" width="8.85546875" style="30" bestFit="1" customWidth="1"/>
    <col min="9" max="9" width="6.42578125" style="30" bestFit="1" customWidth="1"/>
    <col min="10" max="16384" width="12.140625" style="30"/>
  </cols>
  <sheetData>
    <row r="1" spans="1:9" ht="18.75" customHeight="1" thickBot="1">
      <c r="A1" s="51" t="s">
        <v>324</v>
      </c>
      <c r="B1" s="51"/>
      <c r="C1" s="51"/>
      <c r="D1" s="51"/>
      <c r="E1" s="51"/>
      <c r="F1" s="28"/>
      <c r="G1" s="28"/>
      <c r="H1" s="29"/>
    </row>
    <row r="2" spans="1:9" ht="18.75" customHeight="1" thickBot="1">
      <c r="A2" s="31" t="s">
        <v>83</v>
      </c>
      <c r="B2" s="32" t="s">
        <v>84</v>
      </c>
      <c r="C2" s="31"/>
      <c r="D2" s="31" t="s">
        <v>85</v>
      </c>
      <c r="E2" s="31" t="s">
        <v>86</v>
      </c>
      <c r="F2" s="28" t="s">
        <v>313</v>
      </c>
      <c r="G2" s="28" t="s">
        <v>314</v>
      </c>
      <c r="H2" s="29" t="s">
        <v>88</v>
      </c>
      <c r="I2" s="6" t="s">
        <v>322</v>
      </c>
    </row>
    <row r="3" spans="1:9" ht="18.75" customHeight="1">
      <c r="A3" s="33">
        <v>120</v>
      </c>
      <c r="B3" s="34" t="s">
        <v>138</v>
      </c>
      <c r="C3" s="34" t="s">
        <v>276</v>
      </c>
      <c r="D3" s="34">
        <v>2006</v>
      </c>
      <c r="E3" s="34" t="s">
        <v>51</v>
      </c>
      <c r="F3" s="35">
        <v>2.5231481481481481E-3</v>
      </c>
      <c r="G3" s="35">
        <v>0</v>
      </c>
      <c r="H3" s="35">
        <f t="shared" ref="H3:H22" si="0">F3-G3</f>
        <v>2.5231481481481481E-3</v>
      </c>
    </row>
    <row r="4" spans="1:9" ht="18.75" customHeight="1">
      <c r="A4" s="36">
        <v>100</v>
      </c>
      <c r="B4" s="37" t="s">
        <v>247</v>
      </c>
      <c r="C4" s="37" t="s">
        <v>111</v>
      </c>
      <c r="D4" s="37">
        <v>1973</v>
      </c>
      <c r="E4" s="37" t="s">
        <v>248</v>
      </c>
      <c r="F4" s="38">
        <v>3.9814814814814817E-3</v>
      </c>
      <c r="G4" s="38">
        <v>1.3888888888888889E-3</v>
      </c>
      <c r="H4" s="38">
        <f t="shared" si="0"/>
        <v>2.5925925925925925E-3</v>
      </c>
    </row>
    <row r="5" spans="1:9" ht="18.75" customHeight="1">
      <c r="A5" s="36">
        <v>112</v>
      </c>
      <c r="B5" s="37" t="s">
        <v>266</v>
      </c>
      <c r="C5" s="37" t="s">
        <v>102</v>
      </c>
      <c r="D5" s="37">
        <v>1961</v>
      </c>
      <c r="E5" s="37" t="s">
        <v>51</v>
      </c>
      <c r="F5" s="38">
        <v>5.4166666666666669E-3</v>
      </c>
      <c r="G5" s="38">
        <v>2.7777777777777779E-3</v>
      </c>
      <c r="H5" s="38">
        <f t="shared" si="0"/>
        <v>2.638888888888889E-3</v>
      </c>
    </row>
    <row r="6" spans="1:9" ht="18.75" customHeight="1">
      <c r="A6" s="36">
        <v>99</v>
      </c>
      <c r="B6" s="37" t="s">
        <v>93</v>
      </c>
      <c r="C6" s="37" t="s">
        <v>246</v>
      </c>
      <c r="D6" s="37">
        <v>2004</v>
      </c>
      <c r="E6" s="37" t="s">
        <v>71</v>
      </c>
      <c r="F6" s="38">
        <v>2.7777777777777779E-3</v>
      </c>
      <c r="G6" s="38">
        <v>0</v>
      </c>
      <c r="H6" s="38">
        <f t="shared" si="0"/>
        <v>2.7777777777777779E-3</v>
      </c>
    </row>
    <row r="7" spans="1:9" ht="19.5" customHeight="1">
      <c r="A7" s="36">
        <v>121</v>
      </c>
      <c r="B7" s="37" t="s">
        <v>277</v>
      </c>
      <c r="C7" s="37" t="s">
        <v>278</v>
      </c>
      <c r="D7" s="37">
        <v>2008</v>
      </c>
      <c r="E7" s="37" t="s">
        <v>71</v>
      </c>
      <c r="F7" s="38">
        <v>2.8819444444444444E-3</v>
      </c>
      <c r="G7" s="38">
        <v>0</v>
      </c>
      <c r="H7" s="38">
        <f t="shared" si="0"/>
        <v>2.8819444444444444E-3</v>
      </c>
    </row>
    <row r="8" spans="1:9" ht="18.75" customHeight="1" thickBot="1">
      <c r="A8" s="39">
        <v>122</v>
      </c>
      <c r="B8" s="40" t="s">
        <v>279</v>
      </c>
      <c r="C8" s="40" t="s">
        <v>130</v>
      </c>
      <c r="D8" s="40">
        <v>2008</v>
      </c>
      <c r="E8" s="40" t="s">
        <v>53</v>
      </c>
      <c r="F8" s="38">
        <v>2.8831018518518515E-3</v>
      </c>
      <c r="G8" s="38">
        <v>0</v>
      </c>
      <c r="H8" s="41">
        <f t="shared" si="0"/>
        <v>2.8831018518518515E-3</v>
      </c>
    </row>
    <row r="9" spans="1:9" ht="18.75" customHeight="1">
      <c r="A9" s="42">
        <v>102</v>
      </c>
      <c r="B9" s="43" t="s">
        <v>249</v>
      </c>
      <c r="C9" s="43" t="s">
        <v>250</v>
      </c>
      <c r="D9" s="43">
        <v>1980</v>
      </c>
      <c r="E9" s="43" t="s">
        <v>117</v>
      </c>
      <c r="F9" s="38">
        <v>2.9861111111111113E-3</v>
      </c>
      <c r="G9" s="38">
        <v>0</v>
      </c>
      <c r="H9" s="44">
        <f t="shared" si="0"/>
        <v>2.9861111111111113E-3</v>
      </c>
    </row>
    <row r="10" spans="1:9" ht="18.75" customHeight="1">
      <c r="A10" s="36">
        <v>117</v>
      </c>
      <c r="B10" s="37" t="s">
        <v>273</v>
      </c>
      <c r="C10" s="37" t="s">
        <v>274</v>
      </c>
      <c r="D10" s="37">
        <v>1954</v>
      </c>
      <c r="E10" s="37" t="s">
        <v>117</v>
      </c>
      <c r="F10" s="38">
        <v>7.1759259259259259E-3</v>
      </c>
      <c r="G10" s="38">
        <v>4.1666666666666666E-3</v>
      </c>
      <c r="H10" s="38">
        <f t="shared" si="0"/>
        <v>3.0092592592592593E-3</v>
      </c>
    </row>
    <row r="11" spans="1:9" ht="18.75" customHeight="1">
      <c r="A11" s="36">
        <v>103</v>
      </c>
      <c r="B11" s="37" t="s">
        <v>251</v>
      </c>
      <c r="C11" s="37" t="s">
        <v>203</v>
      </c>
      <c r="D11" s="37">
        <v>1974</v>
      </c>
      <c r="E11" s="37" t="s">
        <v>252</v>
      </c>
      <c r="F11" s="38">
        <v>4.4444444444444444E-3</v>
      </c>
      <c r="G11" s="38">
        <v>1.3888888888888889E-3</v>
      </c>
      <c r="H11" s="38">
        <f t="shared" si="0"/>
        <v>3.0555555555555553E-3</v>
      </c>
    </row>
    <row r="12" spans="1:9" ht="18.75" customHeight="1">
      <c r="A12" s="36">
        <v>134</v>
      </c>
      <c r="B12" s="37" t="s">
        <v>293</v>
      </c>
      <c r="C12" s="37" t="s">
        <v>294</v>
      </c>
      <c r="D12" s="37">
        <v>1960</v>
      </c>
      <c r="E12" s="37" t="s">
        <v>69</v>
      </c>
      <c r="F12" s="38">
        <v>7.2916666666666659E-3</v>
      </c>
      <c r="G12" s="38">
        <v>4.1666666666666666E-3</v>
      </c>
      <c r="H12" s="38">
        <f t="shared" si="0"/>
        <v>3.1249999999999993E-3</v>
      </c>
    </row>
    <row r="13" spans="1:9" ht="18.75" customHeight="1" thickBot="1">
      <c r="A13" s="39">
        <v>113</v>
      </c>
      <c r="B13" s="40" t="s">
        <v>267</v>
      </c>
      <c r="C13" s="40" t="s">
        <v>268</v>
      </c>
      <c r="D13" s="40">
        <v>1982</v>
      </c>
      <c r="E13" s="40" t="s">
        <v>55</v>
      </c>
      <c r="F13" s="38">
        <v>5.9722222222222225E-3</v>
      </c>
      <c r="G13" s="38">
        <v>2.7777777777777779E-3</v>
      </c>
      <c r="H13" s="41">
        <f t="shared" si="0"/>
        <v>3.1944444444444446E-3</v>
      </c>
    </row>
    <row r="14" spans="1:9" ht="18.75" customHeight="1">
      <c r="A14" s="42">
        <v>118</v>
      </c>
      <c r="B14" s="43" t="s">
        <v>275</v>
      </c>
      <c r="C14" s="43" t="s">
        <v>180</v>
      </c>
      <c r="D14" s="43">
        <v>1976</v>
      </c>
      <c r="E14" s="43" t="s">
        <v>61</v>
      </c>
      <c r="F14" s="38">
        <v>7.3958333333333341E-3</v>
      </c>
      <c r="G14" s="38">
        <v>4.1666666666666666E-3</v>
      </c>
      <c r="H14" s="44">
        <f t="shared" si="0"/>
        <v>3.2291666666666675E-3</v>
      </c>
    </row>
    <row r="15" spans="1:9" ht="18.75" customHeight="1">
      <c r="A15" s="36">
        <v>133</v>
      </c>
      <c r="B15" s="37" t="s">
        <v>292</v>
      </c>
      <c r="C15" s="37" t="s">
        <v>286</v>
      </c>
      <c r="D15" s="37">
        <v>1955</v>
      </c>
      <c r="E15" s="37" t="s">
        <v>69</v>
      </c>
      <c r="F15" s="38">
        <v>7.4537037037037028E-3</v>
      </c>
      <c r="G15" s="38">
        <v>4.1666666666666666E-3</v>
      </c>
      <c r="H15" s="38">
        <f t="shared" si="0"/>
        <v>3.2870370370370362E-3</v>
      </c>
    </row>
    <row r="16" spans="1:9" ht="18.75" customHeight="1">
      <c r="A16" s="36">
        <v>109</v>
      </c>
      <c r="B16" s="37" t="s">
        <v>260</v>
      </c>
      <c r="C16" s="37" t="s">
        <v>261</v>
      </c>
      <c r="D16" s="37">
        <v>1975</v>
      </c>
      <c r="E16" s="37" t="s">
        <v>53</v>
      </c>
      <c r="F16" s="38">
        <v>4.6990740740740743E-3</v>
      </c>
      <c r="G16" s="38">
        <v>1.3888888888888889E-3</v>
      </c>
      <c r="H16" s="38">
        <f t="shared" si="0"/>
        <v>3.3101851851851851E-3</v>
      </c>
    </row>
    <row r="17" spans="1:8" ht="18.75" customHeight="1">
      <c r="A17" s="36">
        <v>105</v>
      </c>
      <c r="B17" s="37" t="s">
        <v>255</v>
      </c>
      <c r="C17" s="37" t="s">
        <v>256</v>
      </c>
      <c r="D17" s="37">
        <v>1965</v>
      </c>
      <c r="E17" s="37" t="s">
        <v>122</v>
      </c>
      <c r="F17" s="38">
        <v>4.7337962962962958E-3</v>
      </c>
      <c r="G17" s="38">
        <v>1.3888888888888889E-3</v>
      </c>
      <c r="H17" s="38">
        <f t="shared" si="0"/>
        <v>3.3449074074074067E-3</v>
      </c>
    </row>
    <row r="18" spans="1:8" ht="18.75" customHeight="1" thickBot="1">
      <c r="A18" s="39">
        <v>76</v>
      </c>
      <c r="B18" s="40" t="s">
        <v>217</v>
      </c>
      <c r="C18" s="40" t="s">
        <v>218</v>
      </c>
      <c r="D18" s="40">
        <v>1942</v>
      </c>
      <c r="E18" s="40" t="s">
        <v>309</v>
      </c>
      <c r="F18" s="38">
        <v>4.7800925925925919E-3</v>
      </c>
      <c r="G18" s="38">
        <v>1.3888888888888889E-3</v>
      </c>
      <c r="H18" s="41">
        <f t="shared" si="0"/>
        <v>3.3912037037037027E-3</v>
      </c>
    </row>
    <row r="19" spans="1:8" ht="18.75" customHeight="1">
      <c r="A19" s="42">
        <v>129</v>
      </c>
      <c r="B19" s="43" t="s">
        <v>287</v>
      </c>
      <c r="C19" s="43" t="s">
        <v>98</v>
      </c>
      <c r="D19" s="43">
        <v>1965</v>
      </c>
      <c r="E19" s="43" t="s">
        <v>53</v>
      </c>
      <c r="F19" s="38">
        <v>7.6273148148148151E-3</v>
      </c>
      <c r="G19" s="38">
        <v>4.1666666666666666E-3</v>
      </c>
      <c r="H19" s="44">
        <f t="shared" si="0"/>
        <v>3.4606481481481485E-3</v>
      </c>
    </row>
    <row r="20" spans="1:8" ht="18.75" customHeight="1">
      <c r="A20" s="36">
        <v>111</v>
      </c>
      <c r="B20" s="37" t="s">
        <v>264</v>
      </c>
      <c r="C20" s="37" t="s">
        <v>265</v>
      </c>
      <c r="D20" s="37">
        <v>1942</v>
      </c>
      <c r="E20" s="37" t="s">
        <v>55</v>
      </c>
      <c r="F20" s="38">
        <v>6.2731481481481484E-3</v>
      </c>
      <c r="G20" s="38">
        <v>2.7777777777777779E-3</v>
      </c>
      <c r="H20" s="38">
        <f t="shared" si="0"/>
        <v>3.4953703703703705E-3</v>
      </c>
    </row>
    <row r="21" spans="1:8" ht="18.75" customHeight="1">
      <c r="A21" s="36">
        <v>115</v>
      </c>
      <c r="B21" s="37" t="s">
        <v>271</v>
      </c>
      <c r="C21" s="37" t="s">
        <v>272</v>
      </c>
      <c r="D21" s="37">
        <v>1972</v>
      </c>
      <c r="E21" s="37" t="s">
        <v>53</v>
      </c>
      <c r="F21" s="38">
        <v>6.3657407407407404E-3</v>
      </c>
      <c r="G21" s="38">
        <v>2.7777777777777779E-3</v>
      </c>
      <c r="H21" s="38">
        <f t="shared" si="0"/>
        <v>3.5879629629629625E-3</v>
      </c>
    </row>
    <row r="22" spans="1:8" ht="18.75" customHeight="1">
      <c r="A22" s="36">
        <v>114</v>
      </c>
      <c r="B22" s="37" t="s">
        <v>269</v>
      </c>
      <c r="C22" s="37" t="s">
        <v>270</v>
      </c>
      <c r="D22" s="37">
        <v>1951</v>
      </c>
      <c r="E22" s="37" t="s">
        <v>55</v>
      </c>
      <c r="F22" s="38">
        <v>6.7592592592592591E-3</v>
      </c>
      <c r="G22" s="38">
        <v>2.7777777777777779E-3</v>
      </c>
      <c r="H22" s="38">
        <f t="shared" si="0"/>
        <v>3.9814814814814817E-3</v>
      </c>
    </row>
    <row r="24" spans="1:8" ht="18.75" customHeight="1">
      <c r="F24" s="45"/>
    </row>
    <row r="26" spans="1:8" ht="18.75" customHeight="1">
      <c r="G26" s="45"/>
    </row>
  </sheetData>
  <mergeCells count="1">
    <mergeCell ref="A1:E1"/>
  </mergeCells>
  <phoneticPr fontId="0" type="noConversion"/>
  <pageMargins left="0" right="0" top="0.39370000000000011" bottom="0.39370000000000011" header="0" footer="0"/>
  <pageSetup paperSize="9" scale="69" fitToHeight="0" orientation="portrait" r:id="rId1"/>
  <headerFooter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"/>
  <sheetViews>
    <sheetView workbookViewId="0">
      <selection sqref="A1:E1"/>
    </sheetView>
  </sheetViews>
  <sheetFormatPr defaultColWidth="12.140625" defaultRowHeight="18.75" customHeight="1"/>
  <cols>
    <col min="1" max="1" width="5.5703125" style="30" bestFit="1" customWidth="1"/>
    <col min="2" max="2" width="24.7109375" style="30" bestFit="1" customWidth="1"/>
    <col min="3" max="3" width="10.5703125" style="30" bestFit="1" customWidth="1"/>
    <col min="4" max="4" width="6.42578125" style="30" bestFit="1" customWidth="1"/>
    <col min="5" max="5" width="7.7109375" style="30" bestFit="1" customWidth="1"/>
    <col min="6" max="6" width="6.42578125" style="30" bestFit="1" customWidth="1"/>
    <col min="7" max="16384" width="12.140625" style="30"/>
  </cols>
  <sheetData>
    <row r="1" spans="1:6" ht="18.75" customHeight="1">
      <c r="A1" s="52" t="s">
        <v>325</v>
      </c>
      <c r="B1" s="52"/>
      <c r="C1" s="52"/>
      <c r="D1" s="52"/>
      <c r="E1" s="52"/>
    </row>
    <row r="2" spans="1:6" ht="18.75" customHeight="1">
      <c r="A2" s="46" t="s">
        <v>83</v>
      </c>
      <c r="B2" s="47" t="s">
        <v>84</v>
      </c>
      <c r="C2" s="46"/>
      <c r="D2" s="46" t="s">
        <v>85</v>
      </c>
      <c r="E2" s="46" t="s">
        <v>86</v>
      </c>
      <c r="F2" s="30" t="s">
        <v>322</v>
      </c>
    </row>
    <row r="3" spans="1:6" ht="18.75" customHeight="1">
      <c r="A3" s="36">
        <v>123</v>
      </c>
      <c r="B3" s="37" t="s">
        <v>280</v>
      </c>
      <c r="C3" s="37" t="s">
        <v>198</v>
      </c>
      <c r="D3" s="37">
        <v>1978</v>
      </c>
      <c r="E3" s="37" t="s">
        <v>281</v>
      </c>
    </row>
    <row r="4" spans="1:6" ht="18.75" customHeight="1">
      <c r="A4" s="36">
        <v>124</v>
      </c>
      <c r="B4" s="37" t="s">
        <v>282</v>
      </c>
      <c r="C4" s="37" t="s">
        <v>142</v>
      </c>
      <c r="D4" s="37">
        <v>1980</v>
      </c>
      <c r="E4" s="37" t="s">
        <v>55</v>
      </c>
    </row>
    <row r="5" spans="1:6" ht="18.75" customHeight="1">
      <c r="A5" s="36">
        <v>125</v>
      </c>
      <c r="B5" s="37" t="s">
        <v>283</v>
      </c>
      <c r="C5" s="37" t="s">
        <v>245</v>
      </c>
      <c r="D5" s="37">
        <v>1968</v>
      </c>
      <c r="E5" s="37" t="s">
        <v>87</v>
      </c>
    </row>
    <row r="6" spans="1:6" ht="18.75" customHeight="1">
      <c r="A6" s="36">
        <v>126</v>
      </c>
      <c r="B6" s="37" t="s">
        <v>284</v>
      </c>
      <c r="C6" s="37" t="s">
        <v>172</v>
      </c>
      <c r="D6" s="37">
        <v>1943</v>
      </c>
      <c r="E6" s="37" t="s">
        <v>67</v>
      </c>
    </row>
    <row r="7" spans="1:6" ht="18.75" customHeight="1">
      <c r="A7" s="36">
        <v>127</v>
      </c>
      <c r="B7" s="37" t="s">
        <v>285</v>
      </c>
      <c r="C7" s="37" t="s">
        <v>121</v>
      </c>
      <c r="D7" s="37">
        <v>1971</v>
      </c>
      <c r="E7" s="37" t="s">
        <v>55</v>
      </c>
    </row>
    <row r="8" spans="1:6" ht="18.75" customHeight="1">
      <c r="A8" s="36">
        <v>130</v>
      </c>
      <c r="B8" s="37" t="s">
        <v>288</v>
      </c>
      <c r="C8" s="37" t="s">
        <v>289</v>
      </c>
      <c r="D8" s="37">
        <v>1988</v>
      </c>
      <c r="E8" s="37" t="s">
        <v>252</v>
      </c>
    </row>
    <row r="9" spans="1:6" ht="18.75" customHeight="1">
      <c r="A9" s="36">
        <v>131</v>
      </c>
      <c r="B9" s="37" t="s">
        <v>290</v>
      </c>
      <c r="C9" s="37" t="s">
        <v>109</v>
      </c>
      <c r="D9" s="37">
        <v>1981</v>
      </c>
      <c r="E9" s="37" t="s">
        <v>252</v>
      </c>
    </row>
    <row r="10" spans="1:6" ht="18.75" customHeight="1">
      <c r="A10" s="36">
        <v>132</v>
      </c>
      <c r="B10" s="37" t="s">
        <v>291</v>
      </c>
      <c r="C10" s="37" t="s">
        <v>109</v>
      </c>
      <c r="D10" s="37">
        <v>1970</v>
      </c>
      <c r="E10" s="37" t="s">
        <v>252</v>
      </c>
    </row>
    <row r="11" spans="1:6" ht="18.75" customHeight="1">
      <c r="A11" s="36">
        <v>136</v>
      </c>
      <c r="B11" s="37" t="s">
        <v>295</v>
      </c>
      <c r="C11" s="37" t="s">
        <v>198</v>
      </c>
      <c r="D11" s="37">
        <v>1968</v>
      </c>
      <c r="E11" s="37" t="s">
        <v>208</v>
      </c>
    </row>
    <row r="12" spans="1:6" ht="18.75" customHeight="1">
      <c r="A12" s="36">
        <v>146</v>
      </c>
      <c r="B12" s="37" t="s">
        <v>305</v>
      </c>
      <c r="C12" s="37" t="s">
        <v>135</v>
      </c>
      <c r="D12" s="37">
        <v>1947</v>
      </c>
      <c r="E12" s="37" t="s">
        <v>53</v>
      </c>
    </row>
    <row r="13" spans="1:6" ht="18.75" customHeight="1">
      <c r="A13" s="36">
        <v>148</v>
      </c>
      <c r="B13" s="37" t="s">
        <v>310</v>
      </c>
      <c r="C13" s="37" t="s">
        <v>311</v>
      </c>
      <c r="D13" s="37">
        <v>1974</v>
      </c>
      <c r="E13" s="37" t="s">
        <v>117</v>
      </c>
    </row>
    <row r="14" spans="1:6" ht="18.75" customHeight="1">
      <c r="A14" s="36">
        <v>137</v>
      </c>
      <c r="B14" s="37" t="s">
        <v>296</v>
      </c>
      <c r="C14" s="37" t="s">
        <v>297</v>
      </c>
      <c r="D14" s="37">
        <v>1948</v>
      </c>
      <c r="E14" s="37" t="s">
        <v>117</v>
      </c>
    </row>
    <row r="15" spans="1:6" ht="18.75" customHeight="1">
      <c r="A15" s="36">
        <v>138</v>
      </c>
      <c r="B15" s="37" t="s">
        <v>298</v>
      </c>
      <c r="C15" s="37" t="s">
        <v>124</v>
      </c>
      <c r="D15" s="37">
        <v>1945</v>
      </c>
      <c r="E15" s="37" t="s">
        <v>117</v>
      </c>
    </row>
    <row r="16" spans="1:6" ht="18.75" customHeight="1">
      <c r="A16" s="36">
        <v>139</v>
      </c>
      <c r="B16" s="37" t="s">
        <v>299</v>
      </c>
      <c r="C16" s="37" t="s">
        <v>142</v>
      </c>
      <c r="D16" s="37">
        <v>1961</v>
      </c>
      <c r="E16" s="37" t="s">
        <v>117</v>
      </c>
    </row>
    <row r="17" spans="1:5" ht="18.75" customHeight="1">
      <c r="A17" s="36">
        <v>140</v>
      </c>
      <c r="B17" s="37" t="s">
        <v>300</v>
      </c>
      <c r="C17" s="37" t="s">
        <v>142</v>
      </c>
      <c r="D17" s="37">
        <v>1975</v>
      </c>
      <c r="E17" s="37" t="s">
        <v>117</v>
      </c>
    </row>
    <row r="18" spans="1:5" ht="18.75" customHeight="1">
      <c r="A18" s="36">
        <v>141</v>
      </c>
      <c r="B18" s="37" t="s">
        <v>301</v>
      </c>
      <c r="C18" s="37" t="s">
        <v>230</v>
      </c>
      <c r="D18" s="37">
        <v>1969</v>
      </c>
      <c r="E18" s="37" t="s">
        <v>304</v>
      </c>
    </row>
    <row r="19" spans="1:5" ht="18.75" customHeight="1">
      <c r="A19" s="36">
        <v>142</v>
      </c>
      <c r="B19" s="37" t="s">
        <v>302</v>
      </c>
      <c r="C19" s="37" t="s">
        <v>189</v>
      </c>
      <c r="D19" s="37">
        <v>1977</v>
      </c>
      <c r="E19" s="37" t="s">
        <v>304</v>
      </c>
    </row>
    <row r="20" spans="1:5" ht="18.75" customHeight="1">
      <c r="A20" s="36">
        <v>143</v>
      </c>
      <c r="B20" s="37" t="s">
        <v>303</v>
      </c>
      <c r="C20" s="37" t="s">
        <v>98</v>
      </c>
      <c r="D20" s="37">
        <v>1981</v>
      </c>
      <c r="E20" s="37" t="s">
        <v>304</v>
      </c>
    </row>
    <row r="21" spans="1:5" ht="18.75" customHeight="1">
      <c r="A21" s="36">
        <v>150</v>
      </c>
      <c r="B21" s="37" t="s">
        <v>307</v>
      </c>
      <c r="C21" s="37" t="s">
        <v>308</v>
      </c>
      <c r="D21" s="37">
        <v>1956</v>
      </c>
      <c r="E21" s="37" t="s">
        <v>117</v>
      </c>
    </row>
    <row r="22" spans="1:5" ht="18.75" customHeight="1">
      <c r="A22" s="36">
        <v>147</v>
      </c>
      <c r="B22" s="37" t="s">
        <v>306</v>
      </c>
      <c r="C22" s="37" t="s">
        <v>274</v>
      </c>
      <c r="D22" s="37">
        <v>1988</v>
      </c>
      <c r="E22" s="37" t="s">
        <v>117</v>
      </c>
    </row>
  </sheetData>
  <mergeCells count="1">
    <mergeCell ref="A1:E1"/>
  </mergeCells>
  <phoneticPr fontId="0" type="noConversion"/>
  <pageMargins left="0" right="0" top="0.39370000000000011" bottom="0.39370000000000011" header="0" footer="0"/>
  <pageSetup paperSize="9" fitToHeight="0" orientation="portrait" r:id="rId1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titulni list</vt:lpstr>
      <vt:lpstr>750 M FINÁLNÍ</vt:lpstr>
      <vt:lpstr>500 m FINÁLNÍ</vt:lpstr>
      <vt:lpstr>250m FINÁLNÍ</vt:lpstr>
    </vt:vector>
  </TitlesOfParts>
  <Manager/>
  <Company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</dc:creator>
  <cp:keywords/>
  <dc:description/>
  <cp:lastModifiedBy>Michal</cp:lastModifiedBy>
  <cp:revision>13</cp:revision>
  <cp:lastPrinted>2023-02-25T17:33:21Z</cp:lastPrinted>
  <dcterms:created xsi:type="dcterms:W3CDTF">2023-01-20T20:50:34Z</dcterms:created>
  <dcterms:modified xsi:type="dcterms:W3CDTF">2023-02-25T17:43:55Z</dcterms:modified>
  <cp:category/>
  <cp:contentStatus/>
</cp:coreProperties>
</file>